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tschirh\Box\!ElaineLyndaStudEmp_BoxShared\!ElaineMyDocs-BoxSharedwLynFac\!Students\_CHM MAJOR Students\Templates\"/>
    </mc:Choice>
  </mc:AlternateContent>
  <xr:revisionPtr revIDLastSave="0" documentId="13_ncr:1_{A49B597A-2EF1-4DB1-ACA8-16DEDDCC4BAD}" xr6:coauthVersionLast="47" xr6:coauthVersionMax="47" xr10:uidLastSave="{00000000-0000-0000-0000-000000000000}"/>
  <bookViews>
    <workbookView xWindow="29115" yWindow="420" windowWidth="26145" windowHeight="14940"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 l="1"/>
  <c r="H32" i="2"/>
  <c r="I32" i="2" s="1"/>
  <c r="H27" i="2"/>
  <c r="I27" i="2" s="1"/>
  <c r="H24" i="2"/>
  <c r="I24" i="2" s="1"/>
  <c r="H23" i="2"/>
  <c r="I23" i="2" s="1"/>
  <c r="H13" i="2"/>
  <c r="I13" i="2" s="1"/>
  <c r="H16" i="2"/>
  <c r="I16" i="2" s="1"/>
  <c r="H10" i="2"/>
  <c r="I10" i="2" s="1"/>
  <c r="H9" i="2"/>
  <c r="I9" i="2" s="1"/>
  <c r="H8" i="2"/>
  <c r="I8" i="2" s="1"/>
  <c r="H28" i="2"/>
  <c r="I28" i="2" s="1"/>
  <c r="H26" i="2"/>
  <c r="I26" i="2" s="1"/>
  <c r="H38" i="2"/>
  <c r="I38" i="2" s="1"/>
  <c r="H37" i="2"/>
  <c r="I37" i="2" s="1"/>
  <c r="H36" i="2"/>
  <c r="I36" i="2" s="1"/>
  <c r="H33" i="2"/>
  <c r="I33" i="2" s="1"/>
  <c r="H18" i="2"/>
  <c r="I18" i="2" s="1"/>
  <c r="H21" i="2"/>
  <c r="I21" i="2" s="1"/>
  <c r="H20" i="2"/>
  <c r="I20" i="2" s="1"/>
  <c r="H15" i="2"/>
  <c r="I15" i="2" s="1"/>
  <c r="H14" i="2"/>
  <c r="I14" i="2" s="1"/>
  <c r="H12" i="2"/>
  <c r="I12" i="2" s="1"/>
  <c r="H4" i="2"/>
  <c r="H39" i="2" s="1"/>
  <c r="H35" i="2"/>
  <c r="I35" i="2" s="1"/>
  <c r="H30" i="2"/>
  <c r="I30" i="2" s="1"/>
  <c r="H19" i="2"/>
  <c r="I19" i="2" s="1"/>
  <c r="H7" i="2"/>
  <c r="I4" i="2" l="1"/>
  <c r="I7" i="2"/>
  <c r="F40" i="2"/>
  <c r="I39" i="2" l="1"/>
  <c r="O3" i="2" s="1"/>
</calcChain>
</file>

<file path=xl/sharedStrings.xml><?xml version="1.0" encoding="utf-8"?>
<sst xmlns="http://schemas.openxmlformats.org/spreadsheetml/2006/main" count="274" uniqueCount="146">
  <si>
    <t>Year</t>
  </si>
  <si>
    <t>SEM</t>
  </si>
  <si>
    <t>Pts</t>
  </si>
  <si>
    <t>TOT P</t>
  </si>
  <si>
    <t>Fall</t>
  </si>
  <si>
    <t>OR      STANDARD Sequence</t>
  </si>
  <si>
    <t>Spring</t>
  </si>
  <si>
    <t>MATHEMATICS - 140  OR  160 Sequence (8-12 credits)</t>
  </si>
  <si>
    <t>140 Sequence</t>
  </si>
  <si>
    <t>OR    160 Sequence</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</si>
  <si>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</si>
  <si>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</si>
  <si>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</si>
  <si>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</si>
  <si>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</si>
  <si>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</si>
  <si>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</si>
  <si>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</si>
  <si>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</si>
  <si>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</si>
  <si>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</si>
  <si>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</si>
  <si>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</si>
  <si>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</si>
  <si>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</si>
  <si>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</si>
  <si>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</si>
  <si>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</si>
  <si>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</si>
  <si>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</si>
  <si>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</si>
  <si>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</si>
  <si>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</si>
  <si>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</si>
  <si>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</si>
  <si>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</si>
  <si>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</si>
  <si>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</si>
  <si>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</si>
  <si>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</si>
  <si>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</si>
  <si>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</si>
  <si>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</si>
  <si>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</si>
  <si>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</si>
  <si>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 xml:space="preserve"> + One (1) of the following courses (4 credits):</t>
  </si>
  <si>
    <t>XXX 2XXW 2nd ULW (4)</t>
  </si>
  <si>
    <t>CHEM 131: Chemical Concepts I (5) or AP/Equiv</t>
  </si>
  <si>
    <t>CHEM 171: First-Year Organic Chemistry I (4)</t>
  </si>
  <si>
    <t>CHEM 173: First-Year Organic Chemistry I LAB (1)</t>
  </si>
  <si>
    <t>CHEM 172: First-Year Organic Chemistry II (4)</t>
  </si>
  <si>
    <t>CHEM 203: Organic Chemistry I (4)</t>
  </si>
  <si>
    <t>CHEM 207: Organic Chemistry I LAB (1)</t>
  </si>
  <si>
    <t>CHEM 204: Organic Chemistry II (4)</t>
  </si>
  <si>
    <t>CHEM 132: Chemical Concepts II (5)</t>
  </si>
  <si>
    <t>CHEM 211: Inorganic Chemistry (4)</t>
  </si>
  <si>
    <t>CHEM 251: Physical Chemistry I (4)</t>
  </si>
  <si>
    <t>CHEM 252: Physical Chemistry II (4)</t>
  </si>
  <si>
    <t>CHEM 231W: ChemicaI Instrumentation (4)</t>
  </si>
  <si>
    <t>CHEM 234 or 234W: Advanced Laboratory Techniques (choose) (4)</t>
  </si>
  <si>
    <t>CHEM 244(W) or PHYS 245(W) ANSEL Lab (4)</t>
  </si>
  <si>
    <t>MATH 141: Calculus I (4)</t>
  </si>
  <si>
    <t>MATH 142: Calculus II (4)</t>
  </si>
  <si>
    <t>MATH 143: Calculus III (4)</t>
  </si>
  <si>
    <t>MATH 161: Calculus IA (4)</t>
  </si>
  <si>
    <t>MATH 163: Ordinary Differential Eq (4)</t>
  </si>
  <si>
    <t>MATH 165: Linear Algebra w/ Diffential Equations (4)</t>
  </si>
  <si>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</si>
  <si>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</si>
  <si>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</si>
  <si>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</si>
  <si>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</si>
  <si>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</si>
  <si>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</si>
  <si>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</si>
  <si>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</si>
  <si>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PHYS 123: Waves &amp; Modern Physics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</si>
  <si>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</si>
  <si>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</si>
  <si>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</si>
  <si>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FIRST-YEAR ORGANIC Sequence</t>
  </si>
  <si>
    <t>CHEM 131</t>
  </si>
  <si>
    <t>CHEM 132</t>
  </si>
  <si>
    <t>CHEM 203</t>
  </si>
  <si>
    <t>CHEM 207</t>
  </si>
  <si>
    <t>CHEM 204</t>
  </si>
  <si>
    <t>CHEM 210W</t>
  </si>
  <si>
    <t>PHYS 113/122</t>
  </si>
  <si>
    <t>MATH 163/165</t>
  </si>
  <si>
    <t>CHEM 211</t>
  </si>
  <si>
    <t>CHEM 251</t>
  </si>
  <si>
    <t>CHEM 232</t>
  </si>
  <si>
    <t>CHEM 252</t>
  </si>
  <si>
    <t>CHEM 231</t>
  </si>
  <si>
    <t>CHEM 171</t>
  </si>
  <si>
    <t>CHEM 172</t>
  </si>
  <si>
    <t>CHEM 173</t>
  </si>
  <si>
    <t>MATH 161</t>
  </si>
  <si>
    <t>MATH 162</t>
  </si>
  <si>
    <t>PHYS 114</t>
  </si>
  <si>
    <t>Year 1/First Year</t>
  </si>
  <si>
    <t>PHYS 121</t>
  </si>
  <si>
    <t>CHEM 234/244W</t>
  </si>
  <si>
    <t>CHEM 393</t>
  </si>
  <si>
    <t>400-level CHEM</t>
  </si>
  <si>
    <t>CHEM 262/BIOL 250</t>
  </si>
  <si>
    <t>CHEM Credits:</t>
  </si>
  <si>
    <t>CR</t>
  </si>
  <si>
    <t>GR</t>
  </si>
  <si>
    <t>BS DEGREE in CHEMISTRY</t>
  </si>
  <si>
    <r>
      <t xml:space="preserve">REQUIRED </t>
    </r>
    <r>
      <rPr>
        <b/>
        <sz val="12"/>
        <color theme="8" tint="-0.249977111117893"/>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</si>
  <si>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theme="8" tint="-0.249977111117893"/>
        <rFont val="Aptos"/>
        <family val="2"/>
      </rPr>
      <t>ANCILLARY &amp; ALLIED</t>
    </r>
    <r>
      <rPr>
        <b/>
        <sz val="12"/>
        <color theme="1"/>
        <rFont val="Aptos"/>
        <family val="2"/>
      </rPr>
      <t xml:space="preserve"> COURSES</t>
    </r>
  </si>
  <si>
    <t>CHEM 210/210W: Honors Organic Chemistry LAB II (2)</t>
  </si>
  <si>
    <t>ALL of the following THEORY courses (16 credits)</t>
  </si>
  <si>
    <t>ORGANIC Chemistry: FIRST-YEAR ORGANIC OR STANDARD Sequence (11-16 credits)</t>
  </si>
  <si>
    <t>CHEM 262: Biological Chemistry or BIOL 250: Biochemistry (choose) (4)</t>
  </si>
  <si>
    <t>Both (2) of the following LAB courses (8 credits) - May be taken as W for ULW</t>
  </si>
  <si>
    <t>+ One (1) of the following LAB courses (4 credits) - May be taken as W for ULW</t>
  </si>
  <si>
    <t>One (1) additional 400-level CHEM Course (4 credits)</t>
  </si>
  <si>
    <t>CHEM 4XX (4)</t>
  </si>
  <si>
    <t>Two (2) semesters of Senrior Research &amp; Thesis (8 credits)</t>
  </si>
  <si>
    <t>CHEM 393: Senior Research w/</t>
  </si>
  <si>
    <t>MATH 2XX 200-Level MATH (4)</t>
  </si>
  <si>
    <t>MATH 164: Multivariable Calculus (4)</t>
  </si>
  <si>
    <t>PHYS 142: Electricity &amp; Magnetism (honors) (4)</t>
  </si>
  <si>
    <t>PHYS 141: Mechanics (honors) (4)</t>
  </si>
  <si>
    <t>CHEM ULW (choose) (4)</t>
  </si>
  <si>
    <t>Bachelor of Science (B.S.) Program in Chemistry</t>
  </si>
  <si>
    <r>
      <t xml:space="preserve">The B.S. program is designed primarily for students who anticipate professional careers in Chemistry and related science. The program provides the range of knowledge, skills, and experience required for work as a professional chemist or for entry into graduate studies in chemistry. The fundamental work is completed by the end of the third year, leaving the senior year free for graduate-level coursework and a full year of independent research with one of the department faculty. The B.S. program that includes a biochemistry course meets all of the requirements for an American Chemical Society approved degree. For more information, please contact our Undergraduate Studies Coordinator at: </t>
    </r>
    <r>
      <rPr>
        <u/>
        <sz val="13"/>
        <color theme="8" tint="-0.249977111117893"/>
        <rFont val="Aptos"/>
        <family val="2"/>
      </rPr>
      <t>ugradadm@chem.rochester.edu</t>
    </r>
    <r>
      <rPr>
        <sz val="13"/>
        <color theme="1"/>
        <rFont val="Aptos"/>
        <family val="2"/>
      </rPr>
      <t>.</t>
    </r>
  </si>
  <si>
    <r>
      <rPr>
        <b/>
        <sz val="12"/>
        <color theme="8" tint="-0.249977111117893"/>
        <rFont val="Aptos"/>
        <family val="2"/>
      </rPr>
      <t>Sample Program Of Studies</t>
    </r>
    <r>
      <rPr>
        <sz val="12"/>
        <color theme="1"/>
        <rFont val="Aptos"/>
        <family val="2"/>
      </rPr>
      <t xml:space="preserve">
While the required courses leading to a B.S. in chemistry may be scheduled with some flexibility (e.g., the mathematics and physics courses), one of the following programs are suggested:</t>
    </r>
  </si>
  <si>
    <r>
      <t xml:space="preserve">SAMPLE </t>
    </r>
    <r>
      <rPr>
        <b/>
        <sz val="12"/>
        <color theme="8" tint="-0.249977111117893"/>
        <rFont val="Aptos"/>
        <family val="2"/>
      </rPr>
      <t>Regular Sequence</t>
    </r>
    <r>
      <rPr>
        <b/>
        <sz val="12"/>
        <color theme="1"/>
        <rFont val="Aptos"/>
        <family val="2"/>
      </rPr>
      <t xml:space="preserve"> POS</t>
    </r>
  </si>
  <si>
    <r>
      <t xml:space="preserve"> SAMPLE </t>
    </r>
    <r>
      <rPr>
        <b/>
        <sz val="12"/>
        <color theme="8" tint="-0.249977111117893"/>
        <rFont val="Aptos"/>
        <family val="2"/>
      </rPr>
      <t>First-Year Organic Sequence</t>
    </r>
    <r>
      <rPr>
        <b/>
        <sz val="12"/>
        <color theme="1"/>
        <rFont val="Aptos"/>
        <family val="2"/>
      </rPr>
      <t xml:space="preserve"> POS</t>
    </r>
  </si>
  <si>
    <t>MATH/CSC/STAT</t>
  </si>
  <si>
    <t>400-Level CHEM</t>
  </si>
  <si>
    <t>CHEM 211/CHEM 132</t>
  </si>
  <si>
    <t>MATH 163/MATH 165</t>
  </si>
  <si>
    <t>PHYS 113/PHYS 122</t>
  </si>
  <si>
    <t>CHEM 234/CHEM 244W</t>
  </si>
  <si>
    <t>MATH 162: Calculus IIA (4)</t>
  </si>
  <si>
    <t>STAT 180: Intro to Applied Statistical Methodology (formerly STAT 211) (4)</t>
  </si>
  <si>
    <t>STAT 190: Intro to Statistical Methodology (formerly STAT 212) (4)</t>
  </si>
  <si>
    <t>CHEM 232 or 232W: Molecular Spectroscopy (choose) (4)</t>
  </si>
  <si>
    <t>CHEM 210/210W: Hrs Org Chem Lab (2)</t>
  </si>
  <si>
    <t>CHEM 231/232/ 244 Alternative (approval required) (4)</t>
  </si>
  <si>
    <t>Notes:
1. Total at least 55 credit-hours in chemistry and at least 85 credit-hours overall.
2. The First-year Organic sequence is designed for first-year students with good preparation in chemistry (e.g., two years of general chemistry and an Advanced Placement score 4 or 5, or equivalent preparation). This sequence fast tracks students to more advanced chemistry courses and the fulfillment of degree requirements in other disciplines.
3. CHEM 231, 232, or 244 may be replaced by an upper-level laboratory course from another department that maintains curricular coverage in the areas of analytical, physical and macromolecular/nanoscale chemistry required by the American Chemical Society.
4. BS students must prepare a senior research thesis, and have the thesis read and approved by the research advisor and a second faculty member in Chemistry.
5. At least four credits of a 400-level chemistry course may be taken any time during the junior or senior year.
6. It is recommended for students to take the PHYS 121-123 series. The sequence begins in the Spring with PHYS 121.
7. Students should speak with a chemistry advisor to tailor their programs specifically to their career goals. Particular electives that are not included in the chemistry curriculum may be required for some graduate programs.
8. Students who are interested in pursuing a double major or double degree, are advised to consult the school website which outlines the course overlap rules and additional credit requirements.</t>
  </si>
  <si>
    <r>
      <rPr>
        <b/>
        <sz val="16"/>
        <color theme="8" tint="-0.249977111117893"/>
        <rFont val="Aptos"/>
        <family val="2"/>
      </rPr>
      <t>Blank POS Worksheet</t>
    </r>
    <r>
      <rPr>
        <b/>
        <sz val="11"/>
        <color theme="1"/>
        <rFont val="Aptos"/>
        <family val="2"/>
      </rPr>
      <t xml:space="preserve">
</t>
    </r>
    <r>
      <rPr>
        <b/>
        <sz val="14"/>
        <color theme="1"/>
        <rFont val="Aptos"/>
        <family val="2"/>
      </rPr>
      <t>Plan Your Own POS for CHEM BS</t>
    </r>
    <r>
      <rPr>
        <sz val="11"/>
        <color theme="1"/>
        <rFont val="Aptos"/>
        <family val="2"/>
      </rPr>
      <t xml:space="preserve">
</t>
    </r>
    <r>
      <rPr>
        <sz val="9"/>
        <color theme="1"/>
        <rFont val="Aptos"/>
        <family val="2"/>
      </rPr>
      <t>Total: at least 55 credit-hours in chemistry,
and at least 85 credit-hours overall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</si>
</sst>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9"/>
      <color theme="1"/>
      <name val="Aptos"/>
      <family val="2"/>
    </font>
    <font>
      <sz val="11"/>
      <color theme="1"/>
      <name val="Aptos"/>
      <family val="2"/>
    </font>
    <font>
      <b/>
      <sz val="12"/>
      <color theme="1"/>
      <name val="Aptos"/>
      <family val="2"/>
    </font>
    <font>
      <b/>
      <sz val="11"/>
      <color theme="1"/>
      <name val="Aptos"/>
      <family val="2"/>
    </font>
    <font>
      <sz val="10"/>
      <color theme="1"/>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4"/>
      <color theme="1"/>
      <name val="Aptos"/>
      <family val="2"/>
    </font>
    <font>
      <sz val="12"/>
      <color theme="1"/>
      <name val="Aptos"/>
      <family val="2"/>
    </font>
    <font>
      <b/>
      <sz val="20"/>
      <color theme="8" tint="-0.249977111117893"/>
      <name val="Aptos"/>
      <family val="2"/>
    </font>
    <font>
      <sz val="20"/>
      <color theme="8" tint="-0.249977111117893"/>
      <name val="Aptos"/>
      <family val="2"/>
    </font>
    <font>
      <b/>
      <sz val="12"/>
      <color theme="8" tint="-0.249977111117893"/>
      <name val="Aptos"/>
      <family val="2"/>
    </font>
    <font>
      <b/>
      <sz val="16"/>
      <color theme="8" tint="-0.249977111117893"/>
      <name val="Aptos"/>
      <family val="2"/>
    </font>
    <font>
      <u/>
      <sz val="13"/>
      <color theme="8" tint="-0.249977111117893"/>
      <name val="Aptos"/>
      <family val="2"/>
    </font>
    <font>
      <sz val="8"/>
      <color theme="1"/>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s>
  <cellStyleXfs count="1">
    <xf numFmtId="0" fontId="0" fillId="0" borderId="0"/>
  </cellStyleXfs>
  <cellXfs count="151">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64" fontId="3" fillId="0" borderId="8" xfId="0" applyNumberFormat="1" applyFont="1" applyBorder="1" applyAlignment="1">
      <alignment vertical="center"/>
    </xf>
    <xf numFmtId="164" fontId="3" fillId="0" borderId="9" xfId="0" applyNumberFormat="1" applyFont="1" applyBorder="1" applyAlignment="1">
      <alignment vertical="center"/>
    </xf>
    <xf numFmtId="164" fontId="3" fillId="0" borderId="1" xfId="0" applyNumberFormat="1" applyFont="1" applyBorder="1" applyAlignment="1">
      <alignment vertical="center"/>
    </xf>
    <xf numFmtId="164" fontId="3" fillId="0" borderId="6" xfId="0" applyNumberFormat="1" applyFont="1" applyBorder="1" applyAlignment="1">
      <alignment vertical="center"/>
    </xf>
    <xf numFmtId="0" fontId="3" fillId="0" borderId="5" xfId="0" applyFont="1" applyBorder="1" applyAlignment="1">
      <alignment vertical="center"/>
    </xf>
    <xf numFmtId="0" fontId="3" fillId="0" borderId="1" xfId="0" applyFont="1" applyBorder="1"/>
    <xf numFmtId="0" fontId="5" fillId="0" borderId="0" xfId="0" applyFont="1"/>
    <xf numFmtId="0" fontId="3" fillId="0" borderId="0" xfId="0" applyFont="1" applyAlignment="1">
      <alignment horizontal="center"/>
    </xf>
    <xf numFmtId="0" fontId="5" fillId="0" borderId="0" xfId="0" applyFont="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0" xfId="0" applyFont="1"/>
    <xf numFmtId="0" fontId="6" fillId="0" borderId="1" xfId="0" applyFont="1" applyBorder="1" applyAlignment="1">
      <alignment vertical="center"/>
    </xf>
    <xf numFmtId="0" fontId="4" fillId="2" borderId="3" xfId="0" applyFont="1" applyFill="1" applyBorder="1" applyAlignment="1">
      <alignment vertical="center"/>
    </xf>
    <xf numFmtId="164" fontId="4" fillId="2" borderId="3" xfId="0" applyNumberFormat="1" applyFont="1" applyFill="1" applyBorder="1" applyAlignment="1">
      <alignment vertical="center"/>
    </xf>
    <xf numFmtId="164" fontId="4" fillId="2" borderId="4" xfId="0" applyNumberFormat="1" applyFont="1" applyFill="1" applyBorder="1" applyAlignment="1">
      <alignment vertical="center"/>
    </xf>
    <xf numFmtId="0" fontId="3" fillId="0" borderId="5" xfId="0" applyFont="1" applyBorder="1"/>
    <xf numFmtId="0" fontId="3" fillId="0" borderId="10" xfId="0" applyFont="1" applyBorder="1" applyAlignment="1">
      <alignment vertical="center"/>
    </xf>
    <xf numFmtId="164" fontId="3" fillId="0" borderId="11" xfId="0" applyNumberFormat="1" applyFont="1" applyBorder="1" applyAlignment="1">
      <alignment vertical="center"/>
    </xf>
    <xf numFmtId="164" fontId="3" fillId="0" borderId="12" xfId="0" applyNumberFormat="1" applyFont="1" applyBorder="1" applyAlignment="1">
      <alignment vertical="center"/>
    </xf>
    <xf numFmtId="0" fontId="3" fillId="3" borderId="13" xfId="0" applyFont="1" applyFill="1" applyBorder="1" applyAlignment="1">
      <alignment vertical="center"/>
    </xf>
    <xf numFmtId="0" fontId="3" fillId="0" borderId="19" xfId="0" applyFont="1" applyBorder="1"/>
    <xf numFmtId="0" fontId="3" fillId="0" borderId="30" xfId="0" applyFont="1" applyBorder="1" applyAlignment="1">
      <alignment vertical="center"/>
    </xf>
    <xf numFmtId="0" fontId="3" fillId="0" borderId="30" xfId="0" applyFont="1" applyBorder="1"/>
    <xf numFmtId="164" fontId="3" fillId="0" borderId="30" xfId="0" applyNumberFormat="1" applyFont="1" applyBorder="1" applyAlignment="1">
      <alignment vertical="center"/>
    </xf>
    <xf numFmtId="164" fontId="3" fillId="0" borderId="25" xfId="0" applyNumberFormat="1" applyFont="1" applyBorder="1" applyAlignment="1">
      <alignment vertical="center"/>
    </xf>
    <xf numFmtId="0" fontId="3" fillId="0" borderId="19" xfId="0" applyFont="1" applyBorder="1" applyAlignment="1">
      <alignment vertical="center"/>
    </xf>
    <xf numFmtId="0" fontId="2" fillId="0" borderId="30" xfId="0" applyFont="1" applyBorder="1" applyAlignment="1">
      <alignment vertical="center" wrapText="1"/>
    </xf>
    <xf numFmtId="0" fontId="3" fillId="4" borderId="13" xfId="0" applyFont="1" applyFill="1" applyBorder="1" applyAlignment="1">
      <alignment vertical="center"/>
    </xf>
    <xf numFmtId="0" fontId="3" fillId="0" borderId="31" xfId="0" applyFont="1" applyBorder="1" applyAlignment="1">
      <alignment vertical="center"/>
    </xf>
    <xf numFmtId="0" fontId="3" fillId="0" borderId="16" xfId="0" applyFont="1" applyBorder="1" applyAlignment="1">
      <alignment vertical="center"/>
    </xf>
    <xf numFmtId="164" fontId="3" fillId="0" borderId="16" xfId="0" applyNumberFormat="1" applyFont="1" applyBorder="1" applyAlignment="1">
      <alignment vertical="center"/>
    </xf>
    <xf numFmtId="164" fontId="3" fillId="0" borderId="29" xfId="0" applyNumberFormat="1" applyFont="1" applyBorder="1" applyAlignment="1">
      <alignment vertical="center"/>
    </xf>
    <xf numFmtId="0" fontId="3" fillId="3" borderId="7" xfId="0" applyFont="1" applyFill="1" applyBorder="1" applyAlignment="1">
      <alignment vertical="center"/>
    </xf>
    <xf numFmtId="0" fontId="6" fillId="0" borderId="8" xfId="0" applyFont="1" applyBorder="1" applyAlignment="1">
      <alignment vertical="center"/>
    </xf>
    <xf numFmtId="0" fontId="2" fillId="0" borderId="1" xfId="0" applyFont="1" applyBorder="1" applyAlignment="1">
      <alignment vertical="center"/>
    </xf>
    <xf numFmtId="0" fontId="4" fillId="2" borderId="27" xfId="0" applyFont="1" applyFill="1" applyBorder="1" applyAlignment="1">
      <alignment vertical="center"/>
    </xf>
    <xf numFmtId="0" fontId="4" fillId="2" borderId="28" xfId="0" applyFont="1" applyFill="1" applyBorder="1" applyAlignment="1">
      <alignment vertical="center"/>
    </xf>
    <xf numFmtId="0" fontId="3" fillId="3" borderId="26" xfId="0" applyFont="1" applyFill="1" applyBorder="1" applyAlignment="1">
      <alignment vertical="center"/>
    </xf>
    <xf numFmtId="0" fontId="3" fillId="0" borderId="25" xfId="0" applyFont="1" applyBorder="1" applyAlignment="1">
      <alignment vertical="center"/>
    </xf>
    <xf numFmtId="0" fontId="3" fillId="0" borderId="12" xfId="0" applyFont="1" applyBorder="1" applyAlignment="1">
      <alignment vertical="center"/>
    </xf>
    <xf numFmtId="0" fontId="3" fillId="0" borderId="29" xfId="0" applyFont="1" applyBorder="1" applyAlignment="1">
      <alignment vertical="center"/>
    </xf>
    <xf numFmtId="0" fontId="4" fillId="0" borderId="2" xfId="0" applyFont="1" applyBorder="1"/>
    <xf numFmtId="0" fontId="4" fillId="0" borderId="24" xfId="0" applyFont="1" applyBorder="1" applyAlignment="1">
      <alignment horizontal="center"/>
    </xf>
    <xf numFmtId="0" fontId="4" fillId="0" borderId="12" xfId="0" applyFont="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21" xfId="0" applyFont="1" applyBorder="1"/>
    <xf numFmtId="0" fontId="14" fillId="0" borderId="5" xfId="0" applyFont="1" applyBorder="1"/>
    <xf numFmtId="0" fontId="14" fillId="0" borderId="6" xfId="0" applyFont="1" applyBorder="1" applyAlignment="1">
      <alignment horizontal="center"/>
    </xf>
    <xf numFmtId="0" fontId="14" fillId="0" borderId="21" xfId="0" applyFont="1" applyBorder="1"/>
    <xf numFmtId="0" fontId="14" fillId="0" borderId="19" xfId="0" applyFont="1" applyBorder="1"/>
    <xf numFmtId="0" fontId="14" fillId="0" borderId="9" xfId="0" applyFont="1" applyBorder="1" applyAlignment="1">
      <alignment horizontal="center"/>
    </xf>
    <xf numFmtId="0" fontId="14" fillId="0" borderId="18" xfId="0" applyFont="1" applyBorder="1"/>
    <xf numFmtId="0" fontId="14" fillId="0" borderId="25" xfId="0" applyFont="1" applyBorder="1" applyAlignment="1">
      <alignment horizontal="center"/>
    </xf>
    <xf numFmtId="0" fontId="14" fillId="0" borderId="7" xfId="0" applyFont="1" applyBorder="1"/>
    <xf numFmtId="0" fontId="14" fillId="0" borderId="17" xfId="0" applyFont="1" applyBorder="1"/>
    <xf numFmtId="0" fontId="4" fillId="0" borderId="21" xfId="0" applyFont="1" applyBorder="1" applyAlignment="1">
      <alignment horizontal="center"/>
    </xf>
    <xf numFmtId="0" fontId="14" fillId="0" borderId="0" xfId="0" applyFont="1"/>
    <xf numFmtId="0" fontId="14" fillId="0" borderId="0" xfId="0" applyFont="1" applyAlignment="1">
      <alignment horizontal="center"/>
    </xf>
    <xf numFmtId="0" fontId="4" fillId="0" borderId="20" xfId="0" applyFont="1" applyBorder="1" applyAlignment="1">
      <alignment horizontal="center"/>
    </xf>
    <xf numFmtId="0" fontId="11" fillId="5" borderId="0" xfId="0" applyFont="1" applyFill="1"/>
    <xf numFmtId="0" fontId="3" fillId="0" borderId="30" xfId="0" applyFont="1" applyBorder="1" applyAlignment="1">
      <alignment vertical="center" wrapText="1"/>
    </xf>
    <xf numFmtId="0" fontId="5" fillId="3" borderId="13" xfId="0" applyFont="1" applyFill="1" applyBorder="1" applyAlignment="1">
      <alignment vertical="center"/>
    </xf>
    <xf numFmtId="0" fontId="6" fillId="0" borderId="30" xfId="0" applyFont="1" applyBorder="1" applyAlignment="1">
      <alignment vertical="center"/>
    </xf>
    <xf numFmtId="164" fontId="17" fillId="0" borderId="0" xfId="0" applyNumberFormat="1" applyFont="1" applyAlignment="1">
      <alignment vertical="center"/>
    </xf>
    <xf numFmtId="0" fontId="3" fillId="3" borderId="36" xfId="0" applyFont="1" applyFill="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4" fillId="0" borderId="0" xfId="0" applyFont="1" applyAlignment="1">
      <alignment wrapText="1"/>
    </xf>
    <xf numFmtId="0" fontId="4" fillId="0" borderId="5" xfId="0" applyFont="1" applyBorder="1" applyAlignment="1">
      <alignment horizontal="center"/>
    </xf>
    <xf numFmtId="0" fontId="20" fillId="0" borderId="1" xfId="0" applyFont="1" applyBorder="1" applyAlignment="1">
      <alignment vertical="center" wrapText="1"/>
    </xf>
    <xf numFmtId="0" fontId="20" fillId="0" borderId="30" xfId="0" applyFont="1" applyBorder="1" applyAlignment="1">
      <alignment vertical="center" wrapText="1"/>
    </xf>
    <xf numFmtId="0" fontId="3" fillId="0" borderId="0" xfId="0" applyFont="1" applyAlignment="1">
      <alignment horizontal="center"/>
    </xf>
    <xf numFmtId="2" fontId="3" fillId="0" borderId="0" xfId="0" applyNumberFormat="1" applyFont="1" applyAlignment="1">
      <alignment horizontal="center"/>
    </xf>
    <xf numFmtId="0" fontId="5" fillId="3" borderId="27" xfId="0" applyFont="1" applyFill="1" applyBorder="1" applyAlignment="1">
      <alignment horizontal="left" vertical="center"/>
    </xf>
    <xf numFmtId="0" fontId="5" fillId="3" borderId="28" xfId="0" applyFont="1" applyFill="1" applyBorder="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right" vertical="center"/>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3" borderId="32" xfId="0" quotePrefix="1" applyFont="1" applyFill="1" applyBorder="1" applyAlignment="1">
      <alignment horizontal="left" vertical="center" wrapText="1"/>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0" fontId="17" fillId="0" borderId="0" xfId="0" applyFont="1" applyAlignment="1">
      <alignment horizontal="center" vertical="center"/>
    </xf>
    <xf numFmtId="0" fontId="9" fillId="0" borderId="0" xfId="0" applyFont="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5" fillId="3" borderId="32" xfId="0" applyFont="1" applyFill="1" applyBorder="1" applyAlignment="1">
      <alignment horizontal="left" vertical="center"/>
    </xf>
    <xf numFmtId="0" fontId="5" fillId="3" borderId="33" xfId="0" applyFont="1" applyFill="1" applyBorder="1" applyAlignment="1">
      <alignment horizontal="left" vertical="center"/>
    </xf>
    <xf numFmtId="0" fontId="5" fillId="3" borderId="34"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5" fillId="4" borderId="32" xfId="0" applyFont="1" applyFill="1" applyBorder="1" applyAlignment="1">
      <alignment horizontal="left" vertical="center"/>
    </xf>
    <xf numFmtId="0" fontId="5" fillId="4" borderId="33" xfId="0" applyFont="1" applyFill="1" applyBorder="1" applyAlignment="1">
      <alignment horizontal="left" vertical="center"/>
    </xf>
    <xf numFmtId="0" fontId="5" fillId="4" borderId="34" xfId="0" applyFont="1" applyFill="1" applyBorder="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14" fillId="0" borderId="0" xfId="0" applyFont="1" applyAlignment="1">
      <alignment horizontal="left" vertical="top"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12" fillId="0" borderId="0" xfId="0" applyFont="1" applyAlignment="1">
      <alignment horizontal="center" vertical="center" wrapText="1"/>
    </xf>
    <xf numFmtId="0" fontId="15" fillId="0" borderId="0" xfId="0" applyFont="1" applyAlignment="1">
      <alignment horizontal="center"/>
    </xf>
    <xf numFmtId="0" fontId="14" fillId="0" borderId="44"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14" fillId="0" borderId="41" xfId="0" applyFont="1" applyBorder="1" applyAlignment="1">
      <alignment horizontal="center" vertical="top" wrapText="1"/>
    </xf>
    <xf numFmtId="0" fontId="14" fillId="0" borderId="40" xfId="0" applyFont="1" applyBorder="1" applyAlignment="1">
      <alignment horizontal="center" vertical="top" wrapText="1"/>
    </xf>
    <xf numFmtId="0" fontId="14" fillId="0" borderId="42" xfId="0" applyFont="1" applyBorder="1" applyAlignment="1">
      <alignment horizontal="center" vertical="top"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4" fillId="0" borderId="45" xfId="0" applyFont="1" applyBorder="1" applyAlignment="1">
      <alignment horizontal="center" wrapText="1"/>
    </xf>
    <xf numFmtId="0" fontId="4" fillId="0" borderId="0" xfId="0" applyFont="1" applyAlignment="1">
      <alignment horizontal="center" wrapText="1"/>
    </xf>
    <xf numFmtId="0" fontId="4" fillId="0" borderId="35" xfId="0" applyFont="1" applyBorder="1" applyAlignment="1">
      <alignment horizontal="center" wrapText="1"/>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5" xfId="0" applyFont="1" applyFill="1" applyBorder="1" applyAlignment="1">
      <alignment horizontal="center"/>
    </xf>
    <xf numFmtId="0" fontId="6" fillId="0" borderId="0" xfId="0" applyFont="1" applyBorder="1" applyAlignment="1">
      <alignment vertical="center"/>
    </xf>
  </cellXfs>
  <cellStyles count="1">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1"/>
  <sheetViews>
    <sheetView tabSelected="1" zoomScale="110" zoomScaleNormal="110" workbookViewId="0">
      <selection activeCell="O3" sqref="O3:P3"/>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115" t="s">
        <v>109</v>
      </c>
      <c r="B1" s="116"/>
      <c r="C1" s="116"/>
      <c r="D1" s="8"/>
      <c r="E1" s="8"/>
      <c r="F1" s="8"/>
      <c r="G1" s="8"/>
      <c r="H1" s="9"/>
      <c r="I1" s="9"/>
      <c r="J1" s="94" t="s">
        <v>13</v>
      </c>
      <c r="K1" s="94"/>
      <c r="L1" s="18" t="s">
        <v>35</v>
      </c>
      <c r="M1" s="92" t="s">
        <v>14</v>
      </c>
      <c r="N1" s="92"/>
      <c r="O1" s="86" t="s">
        <v>36</v>
      </c>
      <c r="P1" s="86"/>
    </row>
    <row r="2" spans="1:22" ht="18.75" customHeight="1" x14ac:dyDescent="0.25">
      <c r="A2" s="8"/>
      <c r="B2" s="117" t="s">
        <v>110</v>
      </c>
      <c r="C2" s="118"/>
      <c r="D2" s="25" t="s">
        <v>0</v>
      </c>
      <c r="E2" s="25" t="s">
        <v>1</v>
      </c>
      <c r="F2" s="25" t="s">
        <v>107</v>
      </c>
      <c r="G2" s="25" t="s">
        <v>108</v>
      </c>
      <c r="H2" s="26" t="s">
        <v>2</v>
      </c>
      <c r="I2" s="27" t="s">
        <v>3</v>
      </c>
      <c r="J2" s="94" t="s">
        <v>15</v>
      </c>
      <c r="K2" s="94"/>
      <c r="L2" s="18" t="s">
        <v>35</v>
      </c>
      <c r="M2" s="92" t="s">
        <v>31</v>
      </c>
      <c r="N2" s="92"/>
      <c r="O2" s="86" t="s">
        <v>36</v>
      </c>
      <c r="P2" s="86"/>
      <c r="U2" s="4" t="s">
        <v>19</v>
      </c>
      <c r="V2" s="3">
        <v>4</v>
      </c>
    </row>
    <row r="3" spans="1:22" ht="18.75" customHeight="1" thickBot="1" x14ac:dyDescent="0.3">
      <c r="A3" s="8"/>
      <c r="B3" s="45"/>
      <c r="C3" s="119" t="s">
        <v>79</v>
      </c>
      <c r="D3" s="119"/>
      <c r="E3" s="119"/>
      <c r="F3" s="119"/>
      <c r="G3" s="119"/>
      <c r="H3" s="119"/>
      <c r="I3" s="120"/>
      <c r="J3" s="94" t="s">
        <v>16</v>
      </c>
      <c r="K3" s="94"/>
      <c r="L3" s="18" t="s">
        <v>35</v>
      </c>
      <c r="M3" s="93" t="s">
        <v>32</v>
      </c>
      <c r="N3" s="93"/>
      <c r="O3" s="87" t="e">
        <f>I39/F39</f>
        <v>#DIV/0!</v>
      </c>
      <c r="P3" s="87"/>
      <c r="U3" s="4" t="s">
        <v>20</v>
      </c>
      <c r="V3" s="3">
        <v>3.7</v>
      </c>
    </row>
    <row r="4" spans="1:22" ht="18.75" customHeight="1" thickBot="1" x14ac:dyDescent="0.3">
      <c r="A4" s="8"/>
      <c r="B4" s="41"/>
      <c r="C4" s="42" t="s">
        <v>47</v>
      </c>
      <c r="D4" s="42"/>
      <c r="E4" s="42" t="s">
        <v>4</v>
      </c>
      <c r="F4" s="42"/>
      <c r="G4" s="42"/>
      <c r="H4" s="43">
        <f>_xlfn.IFNA(VLOOKUP(G4,U2:V13,2,FALSE), 0)</f>
        <v>0</v>
      </c>
      <c r="I4" s="44">
        <f>F4*H4</f>
        <v>0</v>
      </c>
      <c r="J4" s="94" t="s">
        <v>17</v>
      </c>
      <c r="K4" s="94"/>
      <c r="L4" s="18" t="s">
        <v>35</v>
      </c>
      <c r="M4" s="92" t="s">
        <v>33</v>
      </c>
      <c r="N4" s="92"/>
      <c r="O4" s="86" t="s">
        <v>36</v>
      </c>
      <c r="P4" s="86"/>
      <c r="U4" s="4" t="s">
        <v>21</v>
      </c>
      <c r="V4" s="3">
        <v>3.3</v>
      </c>
    </row>
    <row r="5" spans="1:22" ht="19.5" customHeight="1" thickBot="1" x14ac:dyDescent="0.3">
      <c r="A5" s="8"/>
      <c r="B5" s="32"/>
      <c r="C5" s="99" t="s">
        <v>114</v>
      </c>
      <c r="D5" s="99"/>
      <c r="E5" s="99"/>
      <c r="F5" s="99"/>
      <c r="G5" s="99"/>
      <c r="H5" s="99"/>
      <c r="I5" s="100"/>
      <c r="J5" s="20"/>
      <c r="K5" s="90" t="s">
        <v>111</v>
      </c>
      <c r="L5" s="91"/>
      <c r="M5" s="48" t="s">
        <v>0</v>
      </c>
      <c r="N5" s="48" t="s">
        <v>1</v>
      </c>
      <c r="O5" s="48" t="s">
        <v>107</v>
      </c>
      <c r="P5" s="49" t="s">
        <v>108</v>
      </c>
      <c r="U5" s="4" t="s">
        <v>22</v>
      </c>
      <c r="V5" s="3">
        <v>3</v>
      </c>
    </row>
    <row r="6" spans="1:22" ht="18.75" customHeight="1" thickBot="1" x14ac:dyDescent="0.3">
      <c r="A6" s="8"/>
      <c r="B6" s="40"/>
      <c r="C6" s="121" t="s">
        <v>80</v>
      </c>
      <c r="D6" s="121"/>
      <c r="E6" s="121"/>
      <c r="F6" s="121"/>
      <c r="G6" s="121"/>
      <c r="H6" s="121"/>
      <c r="I6" s="122"/>
      <c r="J6" s="20"/>
      <c r="K6" s="50"/>
      <c r="L6" s="88" t="s">
        <v>7</v>
      </c>
      <c r="M6" s="88"/>
      <c r="N6" s="88"/>
      <c r="O6" s="88"/>
      <c r="P6" s="89"/>
      <c r="U6" s="4" t="s">
        <v>23</v>
      </c>
      <c r="V6" s="3">
        <v>2.7</v>
      </c>
    </row>
    <row r="7" spans="1:22" ht="18.75" customHeight="1" thickBot="1" x14ac:dyDescent="0.3">
      <c r="A7" s="8"/>
      <c r="B7" s="29"/>
      <c r="C7" s="22" t="s">
        <v>48</v>
      </c>
      <c r="D7" s="22"/>
      <c r="E7" s="22" t="s">
        <v>4</v>
      </c>
      <c r="F7" s="22"/>
      <c r="G7" s="22"/>
      <c r="H7" s="30">
        <f>_xlfn.IFNA(VLOOKUP(G7,U2:V13,2,FALSE), 0)</f>
        <v>0</v>
      </c>
      <c r="I7" s="31">
        <f>F7*H7</f>
        <v>0</v>
      </c>
      <c r="J7" s="20"/>
      <c r="K7" s="40"/>
      <c r="L7" s="112" t="s">
        <v>8</v>
      </c>
      <c r="M7" s="113"/>
      <c r="N7" s="113"/>
      <c r="O7" s="113"/>
      <c r="P7" s="114"/>
      <c r="U7" s="4" t="s">
        <v>24</v>
      </c>
      <c r="V7" s="3">
        <v>2.2999999999999998</v>
      </c>
    </row>
    <row r="8" spans="1:22" ht="18.75" customHeight="1" x14ac:dyDescent="0.25">
      <c r="A8" s="8"/>
      <c r="B8" s="16"/>
      <c r="C8" s="7" t="s">
        <v>49</v>
      </c>
      <c r="D8" s="7"/>
      <c r="E8" s="7" t="s">
        <v>4</v>
      </c>
      <c r="F8" s="7"/>
      <c r="G8" s="7"/>
      <c r="H8" s="14">
        <f>_xlfn.IFNA(VLOOKUP(G8,U2:V13,2,FALSE), 0)</f>
        <v>0</v>
      </c>
      <c r="I8" s="15">
        <f t="shared" ref="I8:I10" si="0">F8*H8</f>
        <v>0</v>
      </c>
      <c r="J8" s="20"/>
      <c r="K8" s="29"/>
      <c r="L8" s="22" t="s">
        <v>61</v>
      </c>
      <c r="M8" s="22"/>
      <c r="N8" s="22"/>
      <c r="O8" s="22"/>
      <c r="P8" s="52"/>
      <c r="U8" s="4" t="s">
        <v>25</v>
      </c>
      <c r="V8" s="3">
        <v>2</v>
      </c>
    </row>
    <row r="9" spans="1:22" ht="18.75" customHeight="1" x14ac:dyDescent="0.25">
      <c r="A9" s="8"/>
      <c r="B9" s="16"/>
      <c r="C9" s="7" t="s">
        <v>50</v>
      </c>
      <c r="D9" s="7"/>
      <c r="E9" s="7" t="s">
        <v>6</v>
      </c>
      <c r="F9" s="7"/>
      <c r="G9" s="7"/>
      <c r="H9" s="14">
        <f>_xlfn.IFNA(VLOOKUP(G9,U2:V13,2,FALSE), 0)</f>
        <v>0</v>
      </c>
      <c r="I9" s="15">
        <f t="shared" si="0"/>
        <v>0</v>
      </c>
      <c r="J9" s="20"/>
      <c r="K9" s="16"/>
      <c r="L9" s="7" t="s">
        <v>62</v>
      </c>
      <c r="M9" s="7"/>
      <c r="N9" s="7"/>
      <c r="O9" s="7"/>
      <c r="P9" s="21"/>
      <c r="U9" s="4" t="s">
        <v>26</v>
      </c>
      <c r="V9" s="3">
        <v>1.7</v>
      </c>
    </row>
    <row r="10" spans="1:22" ht="18.75" customHeight="1" thickBot="1" x14ac:dyDescent="0.3">
      <c r="A10" s="8"/>
      <c r="B10" s="38"/>
      <c r="C10" s="74" t="s">
        <v>112</v>
      </c>
      <c r="D10" s="34"/>
      <c r="E10" s="34" t="s">
        <v>6</v>
      </c>
      <c r="F10" s="34"/>
      <c r="G10" s="34"/>
      <c r="H10" s="36">
        <f>_xlfn.IFNA(VLOOKUP(G10,U2:V13,2,FALSE), 0)</f>
        <v>0</v>
      </c>
      <c r="I10" s="37">
        <f t="shared" si="0"/>
        <v>0</v>
      </c>
      <c r="J10" s="20"/>
      <c r="K10" s="38"/>
      <c r="L10" s="34" t="s">
        <v>63</v>
      </c>
      <c r="M10" s="34"/>
      <c r="N10" s="34"/>
      <c r="O10" s="34"/>
      <c r="P10" s="51"/>
      <c r="U10" s="4" t="s">
        <v>27</v>
      </c>
      <c r="V10" s="3">
        <v>1.3</v>
      </c>
    </row>
    <row r="11" spans="1:22" ht="19.5" customHeight="1" thickBot="1" x14ac:dyDescent="0.3">
      <c r="A11" s="8"/>
      <c r="B11" s="40"/>
      <c r="C11" s="121" t="s">
        <v>5</v>
      </c>
      <c r="D11" s="121"/>
      <c r="E11" s="121"/>
      <c r="F11" s="121"/>
      <c r="G11" s="121"/>
      <c r="H11" s="121"/>
      <c r="I11" s="122"/>
      <c r="J11" s="20"/>
      <c r="K11" s="40"/>
      <c r="L11" s="112" t="s">
        <v>9</v>
      </c>
      <c r="M11" s="113"/>
      <c r="N11" s="113"/>
      <c r="O11" s="113"/>
      <c r="P11" s="114"/>
      <c r="U11" s="4" t="s">
        <v>28</v>
      </c>
      <c r="V11" s="3">
        <v>1</v>
      </c>
    </row>
    <row r="12" spans="1:22" ht="18.75" customHeight="1" x14ac:dyDescent="0.25">
      <c r="A12" s="8"/>
      <c r="B12" s="29"/>
      <c r="C12" s="22" t="s">
        <v>54</v>
      </c>
      <c r="D12" s="22"/>
      <c r="E12" s="22" t="s">
        <v>6</v>
      </c>
      <c r="F12" s="22"/>
      <c r="G12" s="22"/>
      <c r="H12" s="30">
        <f>_xlfn.IFNA(VLOOKUP(G12,U2:V13,2,FALSE),0)</f>
        <v>0</v>
      </c>
      <c r="I12" s="31">
        <f>F12*H12</f>
        <v>0</v>
      </c>
      <c r="J12" s="20"/>
      <c r="K12" s="29"/>
      <c r="L12" s="22" t="s">
        <v>64</v>
      </c>
      <c r="M12" s="22"/>
      <c r="N12" s="22"/>
      <c r="O12" s="22"/>
      <c r="P12" s="52"/>
      <c r="U12" s="4" t="s">
        <v>29</v>
      </c>
      <c r="V12" s="3">
        <v>0.7</v>
      </c>
    </row>
    <row r="13" spans="1:22" ht="18.75" customHeight="1" thickBot="1" x14ac:dyDescent="0.3">
      <c r="A13" s="8"/>
      <c r="B13" s="29"/>
      <c r="C13" s="22" t="s">
        <v>51</v>
      </c>
      <c r="D13" s="22"/>
      <c r="E13" s="22" t="s">
        <v>4</v>
      </c>
      <c r="F13" s="22"/>
      <c r="G13" s="22"/>
      <c r="H13" s="14">
        <f>_xlfn.IFNA(VLOOKUP(G13,U1:V12,2,FALSE),0)</f>
        <v>0</v>
      </c>
      <c r="I13" s="15">
        <f>F13*H13</f>
        <v>0</v>
      </c>
      <c r="J13" s="20"/>
      <c r="K13" s="38"/>
      <c r="L13" s="34" t="s">
        <v>138</v>
      </c>
      <c r="M13" s="34"/>
      <c r="N13" s="34"/>
      <c r="O13" s="34"/>
      <c r="P13" s="51"/>
      <c r="U13" s="4" t="s">
        <v>30</v>
      </c>
      <c r="V13" s="3">
        <v>0</v>
      </c>
    </row>
    <row r="14" spans="1:22" ht="18.75" customHeight="1" thickBot="1" x14ac:dyDescent="0.3">
      <c r="A14" s="8"/>
      <c r="B14" s="16"/>
      <c r="C14" s="7" t="s">
        <v>52</v>
      </c>
      <c r="D14" s="7"/>
      <c r="E14" s="7" t="s">
        <v>4</v>
      </c>
      <c r="F14" s="7"/>
      <c r="G14" s="7"/>
      <c r="H14" s="14">
        <f>_xlfn.IFNA(VLOOKUP(G14,U2:V13,2,FALSE),0)</f>
        <v>0</v>
      </c>
      <c r="I14" s="15">
        <f>F14*H14</f>
        <v>0</v>
      </c>
      <c r="J14" s="20"/>
      <c r="K14" s="32"/>
      <c r="L14" s="99" t="s">
        <v>45</v>
      </c>
      <c r="M14" s="99"/>
      <c r="N14" s="99"/>
      <c r="O14" s="99"/>
      <c r="P14" s="100"/>
    </row>
    <row r="15" spans="1:22" ht="18.75" customHeight="1" x14ac:dyDescent="0.25">
      <c r="A15" s="8"/>
      <c r="B15" s="16"/>
      <c r="C15" s="7" t="s">
        <v>53</v>
      </c>
      <c r="D15" s="7"/>
      <c r="E15" s="7" t="s">
        <v>6</v>
      </c>
      <c r="F15" s="7"/>
      <c r="G15" s="7"/>
      <c r="H15" s="14">
        <f>_xlfn.IFNA(VLOOKUP(G15,U2:V13,2,FALSE),0)</f>
        <v>0</v>
      </c>
      <c r="I15" s="15">
        <f>F15*H15</f>
        <v>0</v>
      </c>
      <c r="J15" s="20"/>
      <c r="K15" s="29"/>
      <c r="L15" s="22" t="s">
        <v>65</v>
      </c>
      <c r="M15" s="22"/>
      <c r="N15" s="22"/>
      <c r="O15" s="22"/>
      <c r="P15" s="52"/>
    </row>
    <row r="16" spans="1:22" ht="18.75" customHeight="1" thickBot="1" x14ac:dyDescent="0.3">
      <c r="A16" s="8"/>
      <c r="B16" s="38"/>
      <c r="C16" s="74" t="s">
        <v>142</v>
      </c>
      <c r="D16" s="34"/>
      <c r="E16" s="34" t="s">
        <v>6</v>
      </c>
      <c r="F16" s="34"/>
      <c r="G16" s="34"/>
      <c r="H16" s="36">
        <f>_xlfn.IFNA(VLOOKUP(G16,U2:V13,2,FALSE),0)</f>
        <v>0</v>
      </c>
      <c r="I16" s="37">
        <f>F16*H16</f>
        <v>0</v>
      </c>
      <c r="J16" s="20"/>
      <c r="K16" s="16"/>
      <c r="L16" s="47" t="s">
        <v>66</v>
      </c>
      <c r="M16" s="7"/>
      <c r="N16" s="7"/>
      <c r="O16" s="7"/>
      <c r="P16" s="21"/>
    </row>
    <row r="17" spans="1:18" ht="18.75" customHeight="1" thickBot="1" x14ac:dyDescent="0.3">
      <c r="A17" s="8"/>
      <c r="B17" s="32"/>
      <c r="C17" s="99" t="s">
        <v>113</v>
      </c>
      <c r="D17" s="99"/>
      <c r="E17" s="99"/>
      <c r="F17" s="99"/>
      <c r="G17" s="99"/>
      <c r="H17" s="99"/>
      <c r="I17" s="100"/>
      <c r="J17" s="20"/>
      <c r="K17" s="32"/>
      <c r="L17" s="99" t="s">
        <v>45</v>
      </c>
      <c r="M17" s="99"/>
      <c r="N17" s="99"/>
      <c r="O17" s="99"/>
      <c r="P17" s="100"/>
    </row>
    <row r="18" spans="1:18" ht="18.75" customHeight="1" x14ac:dyDescent="0.25">
      <c r="A18" s="8"/>
      <c r="B18" s="29"/>
      <c r="C18" s="22" t="s">
        <v>55</v>
      </c>
      <c r="D18" s="22"/>
      <c r="E18" s="22" t="s">
        <v>4</v>
      </c>
      <c r="F18" s="22"/>
      <c r="G18" s="22"/>
      <c r="H18" s="30">
        <f>_xlfn.IFNA(VLOOKUP(G18,U2:V13,2,FALSE),0)</f>
        <v>0</v>
      </c>
      <c r="I18" s="31">
        <f>F18*H18</f>
        <v>0</v>
      </c>
      <c r="J18" s="20"/>
      <c r="K18" s="16"/>
      <c r="L18" s="7" t="s">
        <v>122</v>
      </c>
      <c r="M18" s="7"/>
      <c r="N18" s="7"/>
      <c r="O18" s="7"/>
      <c r="P18" s="21"/>
    </row>
    <row r="19" spans="1:18" ht="18.75" customHeight="1" x14ac:dyDescent="0.25">
      <c r="A19" s="8"/>
      <c r="B19" s="16"/>
      <c r="C19" s="7" t="s">
        <v>56</v>
      </c>
      <c r="D19" s="7"/>
      <c r="E19" s="7" t="s">
        <v>4</v>
      </c>
      <c r="F19" s="7"/>
      <c r="G19" s="7"/>
      <c r="H19" s="14">
        <f>_xlfn.IFNA(VLOOKUP(G19,U2:V13,2,FALSE),0)</f>
        <v>0</v>
      </c>
      <c r="I19" s="15">
        <f>F19*H19</f>
        <v>0</v>
      </c>
      <c r="J19" s="20"/>
      <c r="K19" s="16"/>
      <c r="L19" s="7" t="s">
        <v>123</v>
      </c>
      <c r="M19" s="7"/>
      <c r="N19" s="7"/>
      <c r="O19" s="7"/>
      <c r="P19" s="21"/>
    </row>
    <row r="20" spans="1:18" ht="18.75" customHeight="1" x14ac:dyDescent="0.25">
      <c r="A20" s="8"/>
      <c r="B20" s="16"/>
      <c r="C20" s="7" t="s">
        <v>57</v>
      </c>
      <c r="D20" s="7"/>
      <c r="E20" s="7" t="s">
        <v>6</v>
      </c>
      <c r="F20" s="7"/>
      <c r="G20" s="7"/>
      <c r="H20" s="14">
        <f>_xlfn.IFNA(VLOOKUP(G20,U2:V13,2,FALSE),0)</f>
        <v>0</v>
      </c>
      <c r="I20" s="15">
        <f>F20*H20</f>
        <v>0</v>
      </c>
      <c r="J20" s="20"/>
      <c r="K20" s="16"/>
      <c r="L20" s="7" t="s">
        <v>69</v>
      </c>
      <c r="M20" s="7"/>
      <c r="N20" s="7"/>
      <c r="O20" s="7"/>
      <c r="P20" s="21"/>
    </row>
    <row r="21" spans="1:18" ht="18.75" customHeight="1" thickBot="1" x14ac:dyDescent="0.3">
      <c r="A21" s="8"/>
      <c r="B21" s="38"/>
      <c r="C21" s="39" t="s">
        <v>115</v>
      </c>
      <c r="D21" s="34"/>
      <c r="E21" s="34" t="s">
        <v>6</v>
      </c>
      <c r="F21" s="34"/>
      <c r="G21" s="34"/>
      <c r="H21" s="36">
        <f>_xlfn.IFNA(VLOOKUP(G21,U2:V13,2,FALSE),0)</f>
        <v>0</v>
      </c>
      <c r="I21" s="37">
        <f>F21*H21</f>
        <v>0</v>
      </c>
      <c r="J21" s="20"/>
      <c r="K21" s="16"/>
      <c r="L21" s="7" t="s">
        <v>70</v>
      </c>
      <c r="M21" s="7"/>
      <c r="N21" s="7"/>
      <c r="O21" s="7"/>
      <c r="P21" s="21"/>
    </row>
    <row r="22" spans="1:18" ht="22.5" customHeight="1" thickBot="1" x14ac:dyDescent="0.3">
      <c r="A22" s="8"/>
      <c r="B22" s="75"/>
      <c r="C22" s="95" t="s">
        <v>116</v>
      </c>
      <c r="D22" s="96"/>
      <c r="E22" s="96"/>
      <c r="F22" s="96"/>
      <c r="G22" s="96"/>
      <c r="H22" s="96"/>
      <c r="I22" s="97"/>
      <c r="J22" s="20"/>
      <c r="K22" s="16"/>
      <c r="L22" s="7" t="s">
        <v>71</v>
      </c>
      <c r="M22" s="7"/>
      <c r="N22" s="7"/>
      <c r="O22" s="7"/>
      <c r="P22" s="21"/>
    </row>
    <row r="23" spans="1:18" ht="22.5" customHeight="1" x14ac:dyDescent="0.25">
      <c r="A23" s="8"/>
      <c r="B23" s="29"/>
      <c r="C23" s="22" t="s">
        <v>58</v>
      </c>
      <c r="D23" s="22"/>
      <c r="E23" s="22" t="s">
        <v>4</v>
      </c>
      <c r="F23" s="22"/>
      <c r="G23" s="22"/>
      <c r="H23" s="30">
        <f>_xlfn.IFNA(VLOOKUP(G23,U1:V12,2,FALSE),0)</f>
        <v>0</v>
      </c>
      <c r="I23" s="31">
        <f>F23*H23</f>
        <v>0</v>
      </c>
      <c r="J23" s="20"/>
      <c r="K23" s="16"/>
      <c r="L23" s="84" t="s">
        <v>139</v>
      </c>
      <c r="M23" s="7"/>
      <c r="N23" s="7"/>
      <c r="O23" s="7"/>
      <c r="P23" s="21"/>
    </row>
    <row r="24" spans="1:18" ht="22.5" customHeight="1" thickBot="1" x14ac:dyDescent="0.3">
      <c r="A24" s="8"/>
      <c r="B24" s="16"/>
      <c r="C24" s="24" t="s">
        <v>59</v>
      </c>
      <c r="D24" s="7"/>
      <c r="E24" s="7" t="s">
        <v>6</v>
      </c>
      <c r="F24" s="7"/>
      <c r="G24" s="7"/>
      <c r="H24" s="14">
        <f>_xlfn.IFNA(VLOOKUP(G24,U1:V12,2,FALSE),0)</f>
        <v>0</v>
      </c>
      <c r="I24" s="15">
        <f>F24*H24</f>
        <v>0</v>
      </c>
      <c r="J24" s="20"/>
      <c r="K24" s="38"/>
      <c r="L24" s="85" t="s">
        <v>140</v>
      </c>
      <c r="M24" s="34"/>
      <c r="N24" s="34"/>
      <c r="O24" s="34"/>
      <c r="P24" s="51"/>
    </row>
    <row r="25" spans="1:18" ht="19.5" customHeight="1" thickBot="1" x14ac:dyDescent="0.3">
      <c r="A25" s="8"/>
      <c r="B25" s="75"/>
      <c r="C25" s="98" t="s">
        <v>117</v>
      </c>
      <c r="D25" s="96"/>
      <c r="E25" s="96"/>
      <c r="F25" s="96"/>
      <c r="G25" s="96"/>
      <c r="H25" s="96"/>
      <c r="I25" s="97"/>
      <c r="J25" s="20"/>
      <c r="K25" s="32"/>
      <c r="L25" s="106" t="s">
        <v>10</v>
      </c>
      <c r="M25" s="107"/>
      <c r="N25" s="107"/>
      <c r="O25" s="107"/>
      <c r="P25" s="108"/>
    </row>
    <row r="26" spans="1:18" ht="18.75" customHeight="1" x14ac:dyDescent="0.25">
      <c r="A26" s="8"/>
      <c r="B26" s="28"/>
      <c r="C26" s="7" t="s">
        <v>141</v>
      </c>
      <c r="D26" s="17"/>
      <c r="E26" s="7" t="s">
        <v>6</v>
      </c>
      <c r="F26" s="17"/>
      <c r="G26" s="17"/>
      <c r="H26" s="14">
        <f>_xlfn.IFNA(VLOOKUP(G26,U2:V13,2,FALSE),0)</f>
        <v>0</v>
      </c>
      <c r="I26" s="15">
        <f t="shared" ref="I26:I28" si="1">F26*H26</f>
        <v>0</v>
      </c>
      <c r="J26" s="20"/>
      <c r="K26" s="79"/>
      <c r="L26" s="80" t="s">
        <v>72</v>
      </c>
      <c r="M26" s="80"/>
      <c r="N26" s="80"/>
      <c r="O26" s="80"/>
      <c r="P26" s="81"/>
      <c r="R26" s="150"/>
    </row>
    <row r="27" spans="1:18" ht="18.75" customHeight="1" x14ac:dyDescent="0.25">
      <c r="A27" s="8"/>
      <c r="B27" s="33"/>
      <c r="C27" s="76" t="s">
        <v>60</v>
      </c>
      <c r="D27" s="35"/>
      <c r="E27" s="34" t="s">
        <v>6</v>
      </c>
      <c r="F27" s="35"/>
      <c r="G27" s="35"/>
      <c r="H27" s="14">
        <f>_xlfn.IFNA(VLOOKUP(G27,U3:V14,2,FALSE),0)</f>
        <v>0</v>
      </c>
      <c r="I27" s="15">
        <f t="shared" ref="I27" si="2">F27*H27</f>
        <v>0</v>
      </c>
      <c r="J27" s="20"/>
      <c r="K27" s="16"/>
      <c r="L27" s="7" t="s">
        <v>73</v>
      </c>
      <c r="M27" s="7"/>
      <c r="N27" s="7"/>
      <c r="O27" s="7"/>
      <c r="P27" s="21"/>
    </row>
    <row r="28" spans="1:18" ht="18.75" customHeight="1" thickBot="1" x14ac:dyDescent="0.3">
      <c r="A28" s="8"/>
      <c r="B28" s="33"/>
      <c r="C28" s="34" t="s">
        <v>143</v>
      </c>
      <c r="D28" s="35"/>
      <c r="E28" s="34"/>
      <c r="F28" s="35"/>
      <c r="G28" s="35"/>
      <c r="H28" s="36">
        <f>_xlfn.IFNA(VLOOKUP(G28,U2:V13,2,FALSE),0)</f>
        <v>0</v>
      </c>
      <c r="I28" s="37">
        <f t="shared" si="1"/>
        <v>0</v>
      </c>
      <c r="J28" s="20"/>
      <c r="K28" s="16"/>
      <c r="L28" s="7" t="s">
        <v>74</v>
      </c>
      <c r="M28" s="7"/>
      <c r="N28" s="7"/>
      <c r="O28" s="7"/>
      <c r="P28" s="21"/>
    </row>
    <row r="29" spans="1:18" ht="19.5" customHeight="1" thickBot="1" x14ac:dyDescent="0.3">
      <c r="A29" s="8"/>
      <c r="B29" s="32"/>
      <c r="C29" s="99" t="s">
        <v>118</v>
      </c>
      <c r="D29" s="99"/>
      <c r="E29" s="99"/>
      <c r="F29" s="99"/>
      <c r="G29" s="99"/>
      <c r="H29" s="99"/>
      <c r="I29" s="100"/>
      <c r="J29" s="20"/>
      <c r="K29" s="16"/>
      <c r="L29" s="7" t="s">
        <v>75</v>
      </c>
      <c r="M29" s="7"/>
      <c r="N29" s="7"/>
      <c r="O29" s="7"/>
      <c r="P29" s="21"/>
    </row>
    <row r="30" spans="1:18" ht="18.75" customHeight="1" thickBot="1" x14ac:dyDescent="0.3">
      <c r="A30" s="8"/>
      <c r="B30" s="29"/>
      <c r="C30" s="22" t="s">
        <v>119</v>
      </c>
      <c r="D30" s="22"/>
      <c r="E30" s="22"/>
      <c r="F30" s="22"/>
      <c r="G30" s="22"/>
      <c r="H30" s="30">
        <f>_xlfn.IFNA(VLOOKUP(G30,U2:V13,2,FALSE),0)</f>
        <v>0</v>
      </c>
      <c r="I30" s="31">
        <f>F30*H30</f>
        <v>0</v>
      </c>
      <c r="J30" s="20"/>
      <c r="K30" s="38"/>
      <c r="L30" s="34" t="s">
        <v>76</v>
      </c>
      <c r="M30" s="34"/>
      <c r="N30" s="34"/>
      <c r="O30" s="34"/>
      <c r="P30" s="51"/>
    </row>
    <row r="31" spans="1:18" ht="18.75" customHeight="1" thickBot="1" x14ac:dyDescent="0.3">
      <c r="A31" s="8"/>
      <c r="B31" s="32"/>
      <c r="C31" s="99" t="s">
        <v>120</v>
      </c>
      <c r="D31" s="99"/>
      <c r="E31" s="99"/>
      <c r="F31" s="99"/>
      <c r="G31" s="99"/>
      <c r="H31" s="99"/>
      <c r="I31" s="100"/>
      <c r="J31" s="20"/>
      <c r="K31" s="16"/>
      <c r="L31" s="7" t="s">
        <v>125</v>
      </c>
      <c r="M31" s="7"/>
      <c r="N31" s="7"/>
      <c r="O31" s="7"/>
      <c r="P31" s="21"/>
    </row>
    <row r="32" spans="1:18" ht="18.75" customHeight="1" x14ac:dyDescent="0.25">
      <c r="A32" s="8"/>
      <c r="B32" s="29"/>
      <c r="C32" s="22" t="s">
        <v>121</v>
      </c>
      <c r="D32" s="22"/>
      <c r="E32" s="22" t="s">
        <v>4</v>
      </c>
      <c r="F32" s="22"/>
      <c r="G32" s="22"/>
      <c r="H32" s="14">
        <f>_xlfn.IFNA(VLOOKUP(G32,U1:V12,2,FALSE),0)</f>
        <v>0</v>
      </c>
      <c r="I32" s="15">
        <f>F32*H32</f>
        <v>0</v>
      </c>
      <c r="J32" s="20"/>
      <c r="K32" s="16"/>
      <c r="L32" s="24" t="s">
        <v>124</v>
      </c>
      <c r="M32" s="7"/>
      <c r="N32" s="7"/>
      <c r="O32" s="7"/>
      <c r="P32" s="21"/>
    </row>
    <row r="33" spans="1:16" ht="18.75" customHeight="1" thickBot="1" x14ac:dyDescent="0.3">
      <c r="A33" s="8"/>
      <c r="B33" s="16"/>
      <c r="C33" s="22" t="s">
        <v>121</v>
      </c>
      <c r="D33" s="7"/>
      <c r="E33" s="7" t="s">
        <v>6</v>
      </c>
      <c r="F33" s="7"/>
      <c r="G33" s="7"/>
      <c r="H33" s="14">
        <f>_xlfn.IFNA(VLOOKUP(G33,U2:V13,2,FALSE),0)</f>
        <v>0</v>
      </c>
      <c r="I33" s="15">
        <f>F33*H33</f>
        <v>0</v>
      </c>
      <c r="J33" s="20"/>
      <c r="K33" s="78"/>
      <c r="L33" s="109" t="s">
        <v>11</v>
      </c>
      <c r="M33" s="110"/>
      <c r="N33" s="110"/>
      <c r="O33" s="110"/>
      <c r="P33" s="111"/>
    </row>
    <row r="34" spans="1:16" ht="18.75" customHeight="1" thickBot="1" x14ac:dyDescent="0.3">
      <c r="A34" s="8"/>
      <c r="B34" s="32"/>
      <c r="C34" s="99" t="s">
        <v>78</v>
      </c>
      <c r="D34" s="99"/>
      <c r="E34" s="99"/>
      <c r="F34" s="99"/>
      <c r="G34" s="99"/>
      <c r="H34" s="99"/>
      <c r="I34" s="100"/>
      <c r="J34" s="20"/>
      <c r="K34" s="41"/>
      <c r="L34" s="42" t="s">
        <v>67</v>
      </c>
      <c r="M34" s="42"/>
      <c r="N34" s="42"/>
      <c r="O34" s="42"/>
      <c r="P34" s="53"/>
    </row>
    <row r="35" spans="1:16" ht="18.75" customHeight="1" thickBot="1" x14ac:dyDescent="0.3">
      <c r="A35" s="8"/>
      <c r="B35" s="29"/>
      <c r="C35" s="22"/>
      <c r="D35" s="22"/>
      <c r="E35" s="22"/>
      <c r="F35" s="22"/>
      <c r="G35" s="22"/>
      <c r="H35" s="30">
        <f>_xlfn.IFNA(VLOOKUP(G35,U2:V13,2,FALSE),0)</f>
        <v>0</v>
      </c>
      <c r="I35" s="31">
        <f>F35*H35</f>
        <v>0</v>
      </c>
      <c r="J35" s="20"/>
      <c r="K35" s="32"/>
      <c r="L35" s="106" t="s">
        <v>12</v>
      </c>
      <c r="M35" s="107"/>
      <c r="N35" s="107"/>
      <c r="O35" s="107"/>
      <c r="P35" s="108"/>
    </row>
    <row r="36" spans="1:16" ht="19.5" customHeight="1" x14ac:dyDescent="0.25">
      <c r="A36" s="8"/>
      <c r="B36" s="16"/>
      <c r="C36" s="7"/>
      <c r="D36" s="7"/>
      <c r="E36" s="7"/>
      <c r="F36" s="7"/>
      <c r="G36" s="7"/>
      <c r="H36" s="14">
        <f>_xlfn.IFNA(VLOOKUP(G36,U2:V13,2,FALSE),0)</f>
        <v>0</v>
      </c>
      <c r="I36" s="15">
        <f>F36*H36</f>
        <v>0</v>
      </c>
      <c r="J36" s="20"/>
      <c r="K36" s="79"/>
      <c r="L36" s="80" t="s">
        <v>126</v>
      </c>
      <c r="M36" s="80"/>
      <c r="N36" s="80"/>
      <c r="O36" s="80"/>
      <c r="P36" s="81"/>
    </row>
    <row r="37" spans="1:16" ht="18.75" customHeight="1" x14ac:dyDescent="0.25">
      <c r="A37" s="8"/>
      <c r="B37" s="16"/>
      <c r="C37" s="7"/>
      <c r="D37" s="7"/>
      <c r="E37" s="7"/>
      <c r="F37" s="7"/>
      <c r="G37" s="7"/>
      <c r="H37" s="14">
        <f>_xlfn.IFNA(VLOOKUP(G37,U2:V13,2,FALSE),0)</f>
        <v>0</v>
      </c>
      <c r="I37" s="15">
        <f>F37*H37</f>
        <v>0</v>
      </c>
      <c r="J37" s="20"/>
      <c r="K37" s="16"/>
      <c r="L37" s="7" t="s">
        <v>46</v>
      </c>
      <c r="M37" s="7"/>
      <c r="N37" s="7"/>
      <c r="O37" s="7"/>
      <c r="P37" s="21"/>
    </row>
    <row r="38" spans="1:16" ht="27.75" customHeight="1" thickBot="1" x14ac:dyDescent="0.3">
      <c r="A38" s="8"/>
      <c r="B38" s="16"/>
      <c r="C38" s="7"/>
      <c r="D38" s="7"/>
      <c r="E38" s="7"/>
      <c r="F38" s="7"/>
      <c r="G38" s="7"/>
      <c r="H38" s="14">
        <f>_xlfn.IFNA(VLOOKUP(G38,U2:V13,2,FALSE),0)</f>
        <v>0</v>
      </c>
      <c r="I38" s="15">
        <f>F38*H38</f>
        <v>0</v>
      </c>
      <c r="J38" s="20"/>
      <c r="K38" s="103" t="s">
        <v>77</v>
      </c>
      <c r="L38" s="104"/>
      <c r="M38" s="104"/>
      <c r="N38" s="104"/>
      <c r="O38" s="104"/>
      <c r="P38" s="105"/>
    </row>
    <row r="39" spans="1:16" ht="18.75" customHeight="1" thickBot="1" x14ac:dyDescent="0.3">
      <c r="A39" s="8"/>
      <c r="B39" s="10"/>
      <c r="C39" s="11" t="s">
        <v>18</v>
      </c>
      <c r="D39" s="46" t="s">
        <v>106</v>
      </c>
      <c r="E39" s="11"/>
      <c r="F39" s="12">
        <f>SUM(F2:F38)</f>
        <v>0</v>
      </c>
      <c r="G39" s="11"/>
      <c r="H39" s="12">
        <f>SUM(H2:H38)</f>
        <v>0</v>
      </c>
      <c r="I39" s="13">
        <f>SUM(I2:I38)</f>
        <v>0</v>
      </c>
      <c r="J39" s="20"/>
      <c r="K39" s="102" t="s">
        <v>68</v>
      </c>
      <c r="L39" s="102"/>
      <c r="M39" s="102"/>
      <c r="N39" s="102"/>
      <c r="O39" s="102"/>
      <c r="P39" s="102"/>
    </row>
    <row r="40" spans="1:16" ht="24.75" customHeight="1" x14ac:dyDescent="0.25">
      <c r="A40" s="5"/>
      <c r="B40" s="8"/>
      <c r="C40" s="8"/>
      <c r="D40" s="8"/>
      <c r="E40" s="8"/>
      <c r="F40" s="77">
        <f>F39</f>
        <v>0</v>
      </c>
      <c r="G40" s="101" t="s">
        <v>34</v>
      </c>
      <c r="H40" s="101"/>
      <c r="I40" s="101"/>
      <c r="J40" s="6"/>
      <c r="K40" s="23"/>
      <c r="L40" s="23"/>
      <c r="M40" s="23"/>
      <c r="N40" s="23"/>
      <c r="O40" s="23"/>
      <c r="P40" s="23"/>
    </row>
    <row r="41" spans="1:16" x14ac:dyDescent="0.25">
      <c r="K41" s="23"/>
      <c r="L41" s="23"/>
      <c r="M41" s="23"/>
      <c r="N41" s="23"/>
      <c r="O41" s="23"/>
      <c r="P41" s="23"/>
    </row>
  </sheetData>
  <mergeCells count="36">
    <mergeCell ref="A1:C1"/>
    <mergeCell ref="B2:C2"/>
    <mergeCell ref="C3:I3"/>
    <mergeCell ref="C6:I6"/>
    <mergeCell ref="C11:I11"/>
    <mergeCell ref="C5:I5"/>
    <mergeCell ref="C17:I17"/>
    <mergeCell ref="L7:P7"/>
    <mergeCell ref="L11:P11"/>
    <mergeCell ref="L14:P14"/>
    <mergeCell ref="L17:P17"/>
    <mergeCell ref="C22:I22"/>
    <mergeCell ref="C25:I25"/>
    <mergeCell ref="C31:I31"/>
    <mergeCell ref="G40:I40"/>
    <mergeCell ref="K39:P39"/>
    <mergeCell ref="K38:P38"/>
    <mergeCell ref="C29:I29"/>
    <mergeCell ref="C34:I34"/>
    <mergeCell ref="L25:P25"/>
    <mergeCell ref="L33:P33"/>
    <mergeCell ref="L35:P35"/>
    <mergeCell ref="O1:P1"/>
    <mergeCell ref="O2:P2"/>
    <mergeCell ref="O3:P3"/>
    <mergeCell ref="O4:P4"/>
    <mergeCell ref="L6:P6"/>
    <mergeCell ref="K5:L5"/>
    <mergeCell ref="M1:N1"/>
    <mergeCell ref="M2:N2"/>
    <mergeCell ref="M3:N3"/>
    <mergeCell ref="M4:N4"/>
    <mergeCell ref="J1:K1"/>
    <mergeCell ref="J2:K2"/>
    <mergeCell ref="J3:K3"/>
    <mergeCell ref="J4:K4"/>
  </mergeCells>
  <printOptions horizontalCentered="1" verticalCentered="1"/>
  <pageMargins left="0.25" right="0.25" top="0.25" bottom="0.2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7"/>
  <sheetViews>
    <sheetView topLeftCell="A13" workbookViewId="0">
      <selection activeCell="Q39" sqref="Q39"/>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73"/>
      <c r="B1" s="23"/>
      <c r="C1" s="131" t="s">
        <v>127</v>
      </c>
      <c r="D1" s="131"/>
      <c r="E1" s="131"/>
      <c r="F1" s="131"/>
      <c r="G1" s="131"/>
      <c r="H1" s="131"/>
      <c r="I1" s="131"/>
      <c r="J1" s="131"/>
      <c r="K1" s="131"/>
      <c r="L1" s="131"/>
      <c r="M1" s="131"/>
      <c r="N1" s="131"/>
      <c r="O1" s="131"/>
      <c r="P1" s="131"/>
    </row>
    <row r="2" spans="1:16" ht="70.5" customHeight="1" thickBot="1" x14ac:dyDescent="0.3">
      <c r="A2" s="73"/>
      <c r="B2" s="23"/>
      <c r="C2" s="130" t="s">
        <v>128</v>
      </c>
      <c r="D2" s="130"/>
      <c r="E2" s="130"/>
      <c r="F2" s="130"/>
      <c r="G2" s="130"/>
      <c r="H2" s="130"/>
      <c r="I2" s="130"/>
      <c r="J2" s="130"/>
      <c r="K2" s="130"/>
      <c r="L2" s="130"/>
      <c r="M2" s="130"/>
      <c r="N2" s="130"/>
      <c r="O2" s="130"/>
      <c r="P2" s="130"/>
    </row>
    <row r="3" spans="1:16" ht="51.75" customHeight="1" x14ac:dyDescent="0.25">
      <c r="A3" s="73"/>
      <c r="B3" s="23"/>
      <c r="C3" s="138" t="s">
        <v>145</v>
      </c>
      <c r="D3" s="139"/>
      <c r="E3" s="139"/>
      <c r="F3" s="140"/>
      <c r="G3" s="23"/>
      <c r="H3" s="135" t="s">
        <v>129</v>
      </c>
      <c r="I3" s="136"/>
      <c r="J3" s="136"/>
      <c r="K3" s="136"/>
      <c r="L3" s="136"/>
      <c r="M3" s="136"/>
      <c r="N3" s="136"/>
      <c r="O3" s="136"/>
      <c r="P3" s="137"/>
    </row>
    <row r="4" spans="1:16" ht="16.5" customHeight="1" thickBot="1" x14ac:dyDescent="0.3">
      <c r="A4" s="73"/>
      <c r="B4" s="23"/>
      <c r="C4" s="141"/>
      <c r="D4" s="142"/>
      <c r="E4" s="142"/>
      <c r="F4" s="143"/>
      <c r="G4" s="23"/>
      <c r="H4" s="144" t="s">
        <v>130</v>
      </c>
      <c r="I4" s="145"/>
      <c r="J4" s="145"/>
      <c r="K4" s="145"/>
      <c r="L4" s="82"/>
      <c r="M4" s="145" t="s">
        <v>131</v>
      </c>
      <c r="N4" s="145"/>
      <c r="O4" s="145"/>
      <c r="P4" s="146"/>
    </row>
    <row r="5" spans="1:16" ht="18.75" customHeight="1" thickBot="1" x14ac:dyDescent="0.3">
      <c r="A5" s="73"/>
      <c r="B5" s="23"/>
      <c r="C5" s="147" t="s">
        <v>100</v>
      </c>
      <c r="D5" s="148"/>
      <c r="E5" s="148"/>
      <c r="F5" s="149"/>
      <c r="G5" s="23"/>
      <c r="H5" s="124" t="s">
        <v>100</v>
      </c>
      <c r="I5" s="125"/>
      <c r="J5" s="125"/>
      <c r="K5" s="126"/>
      <c r="L5" s="132"/>
      <c r="M5" s="124" t="s">
        <v>100</v>
      </c>
      <c r="N5" s="125"/>
      <c r="O5" s="125"/>
      <c r="P5" s="126"/>
    </row>
    <row r="6" spans="1:16" ht="18.75" customHeight="1" x14ac:dyDescent="0.25">
      <c r="A6" s="73"/>
      <c r="B6" s="23"/>
      <c r="C6" s="54" t="s">
        <v>4</v>
      </c>
      <c r="D6" s="55" t="s">
        <v>37</v>
      </c>
      <c r="E6" s="54" t="s">
        <v>6</v>
      </c>
      <c r="F6" s="56" t="s">
        <v>37</v>
      </c>
      <c r="G6" s="23"/>
      <c r="H6" s="57" t="s">
        <v>4</v>
      </c>
      <c r="I6" s="58" t="s">
        <v>37</v>
      </c>
      <c r="J6" s="59" t="s">
        <v>6</v>
      </c>
      <c r="K6" s="58" t="s">
        <v>37</v>
      </c>
      <c r="L6" s="133"/>
      <c r="M6" s="57" t="s">
        <v>4</v>
      </c>
      <c r="N6" s="58" t="s">
        <v>37</v>
      </c>
      <c r="O6" s="59" t="s">
        <v>6</v>
      </c>
      <c r="P6" s="58" t="s">
        <v>37</v>
      </c>
    </row>
    <row r="7" spans="1:16" ht="18.75" customHeight="1" x14ac:dyDescent="0.25">
      <c r="A7" s="73"/>
      <c r="B7" s="23"/>
      <c r="C7" s="60"/>
      <c r="D7" s="61"/>
      <c r="E7" s="62"/>
      <c r="F7" s="61"/>
      <c r="G7" s="23"/>
      <c r="H7" s="60" t="s">
        <v>81</v>
      </c>
      <c r="I7" s="61">
        <v>5</v>
      </c>
      <c r="J7" s="62" t="s">
        <v>82</v>
      </c>
      <c r="K7" s="61">
        <v>5</v>
      </c>
      <c r="L7" s="133"/>
      <c r="M7" s="60" t="s">
        <v>94</v>
      </c>
      <c r="N7" s="61">
        <v>4</v>
      </c>
      <c r="O7" s="62" t="s">
        <v>95</v>
      </c>
      <c r="P7" s="61">
        <v>4</v>
      </c>
    </row>
    <row r="8" spans="1:16" ht="18.75" customHeight="1" x14ac:dyDescent="0.25">
      <c r="A8" s="73"/>
      <c r="B8" s="23"/>
      <c r="C8" s="60"/>
      <c r="D8" s="61"/>
      <c r="E8" s="62"/>
      <c r="F8" s="61"/>
      <c r="G8" s="23"/>
      <c r="H8" s="60" t="s">
        <v>97</v>
      </c>
      <c r="I8" s="61">
        <v>4</v>
      </c>
      <c r="J8" s="62" t="s">
        <v>98</v>
      </c>
      <c r="K8" s="61">
        <v>4</v>
      </c>
      <c r="L8" s="133"/>
      <c r="M8" s="60" t="s">
        <v>96</v>
      </c>
      <c r="N8" s="61">
        <v>1</v>
      </c>
      <c r="O8" s="62" t="s">
        <v>86</v>
      </c>
      <c r="P8" s="61">
        <v>2</v>
      </c>
    </row>
    <row r="9" spans="1:16" ht="18.75" customHeight="1" x14ac:dyDescent="0.25">
      <c r="A9" s="73"/>
      <c r="B9" s="23"/>
      <c r="C9" s="60"/>
      <c r="D9" s="61"/>
      <c r="E9" s="62"/>
      <c r="F9" s="61"/>
      <c r="G9" s="23"/>
      <c r="H9" s="60" t="s">
        <v>44</v>
      </c>
      <c r="I9" s="61">
        <v>4</v>
      </c>
      <c r="J9" s="62" t="s">
        <v>101</v>
      </c>
      <c r="K9" s="61">
        <v>4</v>
      </c>
      <c r="L9" s="133"/>
      <c r="M9" s="60" t="s">
        <v>97</v>
      </c>
      <c r="N9" s="61">
        <v>4</v>
      </c>
      <c r="O9" s="62" t="s">
        <v>98</v>
      </c>
      <c r="P9" s="61">
        <v>4</v>
      </c>
    </row>
    <row r="10" spans="1:16" ht="18.75" customHeight="1" x14ac:dyDescent="0.25">
      <c r="A10" s="73"/>
      <c r="B10" s="23"/>
      <c r="C10" s="60"/>
      <c r="D10" s="61"/>
      <c r="E10" s="62"/>
      <c r="F10" s="61"/>
      <c r="G10" s="23"/>
      <c r="H10" s="60" t="s">
        <v>44</v>
      </c>
      <c r="I10" s="61">
        <v>4</v>
      </c>
      <c r="J10" s="62" t="s">
        <v>44</v>
      </c>
      <c r="K10" s="61">
        <v>4</v>
      </c>
      <c r="L10" s="133"/>
      <c r="M10" s="60" t="s">
        <v>44</v>
      </c>
      <c r="N10" s="61">
        <v>4</v>
      </c>
      <c r="O10" s="62" t="s">
        <v>101</v>
      </c>
      <c r="P10" s="61">
        <v>4</v>
      </c>
    </row>
    <row r="11" spans="1:16" ht="18.75" customHeight="1" thickBot="1" x14ac:dyDescent="0.3">
      <c r="A11" s="73"/>
      <c r="B11" s="23"/>
      <c r="C11" s="63"/>
      <c r="D11" s="64"/>
      <c r="E11" s="65"/>
      <c r="F11" s="66"/>
      <c r="G11" s="23"/>
      <c r="H11" s="63"/>
      <c r="I11" s="64"/>
      <c r="J11" s="65"/>
      <c r="K11" s="66"/>
      <c r="L11" s="133"/>
      <c r="M11" s="67" t="s">
        <v>44</v>
      </c>
      <c r="N11" s="64">
        <v>4</v>
      </c>
      <c r="O11" s="68" t="s">
        <v>44</v>
      </c>
      <c r="P11" s="64">
        <v>4</v>
      </c>
    </row>
    <row r="12" spans="1:16" ht="18.75" customHeight="1" x14ac:dyDescent="0.25">
      <c r="A12" s="73"/>
      <c r="B12" s="23"/>
      <c r="C12" s="124" t="s">
        <v>38</v>
      </c>
      <c r="D12" s="125"/>
      <c r="E12" s="125"/>
      <c r="F12" s="126"/>
      <c r="G12" s="23"/>
      <c r="H12" s="124" t="s">
        <v>38</v>
      </c>
      <c r="I12" s="125"/>
      <c r="J12" s="125"/>
      <c r="K12" s="126"/>
      <c r="L12" s="133"/>
      <c r="M12" s="127" t="s">
        <v>38</v>
      </c>
      <c r="N12" s="128"/>
      <c r="O12" s="128"/>
      <c r="P12" s="129"/>
    </row>
    <row r="13" spans="1:16" ht="18.75" customHeight="1" x14ac:dyDescent="0.25">
      <c r="A13" s="73"/>
      <c r="B13" s="23"/>
      <c r="C13" s="57" t="s">
        <v>4</v>
      </c>
      <c r="D13" s="58" t="s">
        <v>37</v>
      </c>
      <c r="E13" s="59" t="s">
        <v>6</v>
      </c>
      <c r="F13" s="58" t="s">
        <v>37</v>
      </c>
      <c r="G13" s="23"/>
      <c r="H13" s="57" t="s">
        <v>4</v>
      </c>
      <c r="I13" s="58" t="s">
        <v>37</v>
      </c>
      <c r="J13" s="59" t="s">
        <v>6</v>
      </c>
      <c r="K13" s="58" t="s">
        <v>37</v>
      </c>
      <c r="L13" s="133"/>
      <c r="M13" s="57" t="s">
        <v>4</v>
      </c>
      <c r="N13" s="58" t="s">
        <v>37</v>
      </c>
      <c r="O13" s="59" t="s">
        <v>6</v>
      </c>
      <c r="P13" s="58" t="s">
        <v>37</v>
      </c>
    </row>
    <row r="14" spans="1:16" ht="18.75" customHeight="1" x14ac:dyDescent="0.25">
      <c r="A14" s="73"/>
      <c r="B14" s="23"/>
      <c r="C14" s="60"/>
      <c r="D14" s="61"/>
      <c r="E14" s="62"/>
      <c r="F14" s="61"/>
      <c r="G14" s="23"/>
      <c r="H14" s="60" t="s">
        <v>83</v>
      </c>
      <c r="I14" s="61">
        <v>4</v>
      </c>
      <c r="J14" s="62" t="s">
        <v>85</v>
      </c>
      <c r="K14" s="61">
        <v>4</v>
      </c>
      <c r="L14" s="133"/>
      <c r="M14" s="60" t="s">
        <v>134</v>
      </c>
      <c r="N14" s="61">
        <v>4</v>
      </c>
      <c r="O14" s="62" t="s">
        <v>102</v>
      </c>
      <c r="P14" s="61">
        <v>4</v>
      </c>
    </row>
    <row r="15" spans="1:16" ht="18.75" customHeight="1" x14ac:dyDescent="0.25">
      <c r="A15" s="73"/>
      <c r="B15" s="23"/>
      <c r="C15" s="60"/>
      <c r="D15" s="61"/>
      <c r="E15" s="62"/>
      <c r="F15" s="61"/>
      <c r="G15" s="23"/>
      <c r="H15" s="60" t="s">
        <v>84</v>
      </c>
      <c r="I15" s="61">
        <v>1</v>
      </c>
      <c r="J15" s="62" t="s">
        <v>86</v>
      </c>
      <c r="K15" s="61">
        <v>2</v>
      </c>
      <c r="L15" s="133"/>
      <c r="M15" s="60" t="s">
        <v>87</v>
      </c>
      <c r="N15" s="61">
        <v>4</v>
      </c>
      <c r="O15" s="62" t="s">
        <v>99</v>
      </c>
      <c r="P15" s="61">
        <v>4</v>
      </c>
    </row>
    <row r="16" spans="1:16" ht="18.75" customHeight="1" x14ac:dyDescent="0.25">
      <c r="A16" s="73"/>
      <c r="B16" s="23"/>
      <c r="C16" s="60"/>
      <c r="D16" s="61"/>
      <c r="E16" s="62"/>
      <c r="F16" s="61"/>
      <c r="G16" s="23"/>
      <c r="H16" s="60" t="s">
        <v>135</v>
      </c>
      <c r="I16" s="61">
        <v>4</v>
      </c>
      <c r="J16" s="62" t="s">
        <v>132</v>
      </c>
      <c r="K16" s="61">
        <v>4</v>
      </c>
      <c r="L16" s="133"/>
      <c r="M16" s="60" t="s">
        <v>88</v>
      </c>
      <c r="N16" s="61">
        <v>4</v>
      </c>
      <c r="O16" s="62" t="s">
        <v>132</v>
      </c>
      <c r="P16" s="61">
        <v>4</v>
      </c>
    </row>
    <row r="17" spans="1:16" ht="18.75" customHeight="1" x14ac:dyDescent="0.25">
      <c r="A17" s="73"/>
      <c r="B17" s="23"/>
      <c r="C17" s="60"/>
      <c r="D17" s="61"/>
      <c r="E17" s="62"/>
      <c r="F17" s="61"/>
      <c r="G17" s="23"/>
      <c r="H17" s="60" t="s">
        <v>136</v>
      </c>
      <c r="I17" s="61">
        <v>4</v>
      </c>
      <c r="J17" s="62" t="s">
        <v>99</v>
      </c>
      <c r="K17" s="61">
        <v>4</v>
      </c>
      <c r="L17" s="133"/>
      <c r="M17" s="60" t="s">
        <v>44</v>
      </c>
      <c r="N17" s="61">
        <v>4</v>
      </c>
      <c r="O17" s="62" t="s">
        <v>44</v>
      </c>
      <c r="P17" s="61">
        <v>4</v>
      </c>
    </row>
    <row r="18" spans="1:16" ht="18.75" customHeight="1" thickBot="1" x14ac:dyDescent="0.3">
      <c r="A18" s="73"/>
      <c r="B18" s="23"/>
      <c r="C18" s="63"/>
      <c r="D18" s="64"/>
      <c r="E18" s="65"/>
      <c r="F18" s="66"/>
      <c r="G18" s="23"/>
      <c r="H18" s="63" t="s">
        <v>44</v>
      </c>
      <c r="I18" s="64">
        <v>4</v>
      </c>
      <c r="J18" s="62" t="s">
        <v>44</v>
      </c>
      <c r="K18" s="61">
        <v>4</v>
      </c>
      <c r="L18" s="133"/>
      <c r="M18" s="63"/>
      <c r="N18" s="64"/>
      <c r="O18" s="65"/>
      <c r="P18" s="66"/>
    </row>
    <row r="19" spans="1:16" ht="18.75" customHeight="1" x14ac:dyDescent="0.25">
      <c r="A19" s="73"/>
      <c r="B19" s="23"/>
      <c r="C19" s="124" t="s">
        <v>39</v>
      </c>
      <c r="D19" s="125"/>
      <c r="E19" s="125"/>
      <c r="F19" s="126"/>
      <c r="G19" s="23"/>
      <c r="H19" s="124" t="s">
        <v>39</v>
      </c>
      <c r="I19" s="125"/>
      <c r="J19" s="125"/>
      <c r="K19" s="126"/>
      <c r="L19" s="133"/>
      <c r="M19" s="124" t="s">
        <v>39</v>
      </c>
      <c r="N19" s="125"/>
      <c r="O19" s="125"/>
      <c r="P19" s="126"/>
    </row>
    <row r="20" spans="1:16" ht="18.75" customHeight="1" x14ac:dyDescent="0.25">
      <c r="A20" s="73"/>
      <c r="B20" s="23"/>
      <c r="C20" s="57" t="s">
        <v>4</v>
      </c>
      <c r="D20" s="58" t="s">
        <v>37</v>
      </c>
      <c r="E20" s="59" t="s">
        <v>6</v>
      </c>
      <c r="F20" s="58" t="s">
        <v>37</v>
      </c>
      <c r="G20" s="23"/>
      <c r="H20" s="57" t="s">
        <v>4</v>
      </c>
      <c r="I20" s="58" t="s">
        <v>37</v>
      </c>
      <c r="J20" s="59" t="s">
        <v>6</v>
      </c>
      <c r="K20" s="58" t="s">
        <v>37</v>
      </c>
      <c r="L20" s="133"/>
      <c r="M20" s="57" t="s">
        <v>4</v>
      </c>
      <c r="N20" s="58" t="s">
        <v>37</v>
      </c>
      <c r="O20" s="59" t="s">
        <v>6</v>
      </c>
      <c r="P20" s="58" t="s">
        <v>37</v>
      </c>
    </row>
    <row r="21" spans="1:16" ht="18.75" customHeight="1" x14ac:dyDescent="0.25">
      <c r="A21" s="73"/>
      <c r="B21" s="23"/>
      <c r="C21" s="60"/>
      <c r="D21" s="61"/>
      <c r="E21" s="62"/>
      <c r="F21" s="61"/>
      <c r="G21" s="23"/>
      <c r="H21" s="60" t="s">
        <v>89</v>
      </c>
      <c r="I21" s="61">
        <v>4</v>
      </c>
      <c r="J21" s="62" t="s">
        <v>91</v>
      </c>
      <c r="K21" s="61">
        <v>4</v>
      </c>
      <c r="L21" s="133"/>
      <c r="M21" s="60" t="s">
        <v>93</v>
      </c>
      <c r="N21" s="61">
        <v>4</v>
      </c>
      <c r="O21" s="62" t="s">
        <v>91</v>
      </c>
      <c r="P21" s="61">
        <v>4</v>
      </c>
    </row>
    <row r="22" spans="1:16" ht="18.75" customHeight="1" x14ac:dyDescent="0.25">
      <c r="A22" s="73"/>
      <c r="B22" s="23"/>
      <c r="C22" s="60"/>
      <c r="D22" s="61"/>
      <c r="E22" s="62"/>
      <c r="F22" s="61"/>
      <c r="G22" s="23"/>
      <c r="H22" s="60" t="s">
        <v>93</v>
      </c>
      <c r="I22" s="61">
        <v>4</v>
      </c>
      <c r="J22" s="62" t="s">
        <v>92</v>
      </c>
      <c r="K22" s="61">
        <v>4</v>
      </c>
      <c r="L22" s="133"/>
      <c r="M22" s="60" t="s">
        <v>90</v>
      </c>
      <c r="N22" s="61">
        <v>4</v>
      </c>
      <c r="O22" s="62" t="s">
        <v>92</v>
      </c>
      <c r="P22" s="61">
        <v>4</v>
      </c>
    </row>
    <row r="23" spans="1:16" ht="18.75" customHeight="1" x14ac:dyDescent="0.25">
      <c r="A23" s="73"/>
      <c r="B23" s="23"/>
      <c r="C23" s="60"/>
      <c r="D23" s="61"/>
      <c r="E23" s="62"/>
      <c r="F23" s="61"/>
      <c r="G23" s="23"/>
      <c r="H23" s="60" t="s">
        <v>90</v>
      </c>
      <c r="I23" s="61">
        <v>4</v>
      </c>
      <c r="J23" s="62" t="s">
        <v>44</v>
      </c>
      <c r="K23" s="61">
        <v>4</v>
      </c>
      <c r="L23" s="133"/>
      <c r="M23" s="60" t="s">
        <v>44</v>
      </c>
      <c r="N23" s="61">
        <v>4</v>
      </c>
      <c r="O23" s="62" t="s">
        <v>44</v>
      </c>
      <c r="P23" s="61">
        <v>4</v>
      </c>
    </row>
    <row r="24" spans="1:16" ht="18.75" customHeight="1" x14ac:dyDescent="0.25">
      <c r="A24" s="73"/>
      <c r="B24" s="23"/>
      <c r="C24" s="60"/>
      <c r="D24" s="61"/>
      <c r="E24" s="62"/>
      <c r="F24" s="61"/>
      <c r="G24" s="23"/>
      <c r="H24" s="60" t="s">
        <v>44</v>
      </c>
      <c r="I24" s="61">
        <v>4</v>
      </c>
      <c r="J24" s="62" t="s">
        <v>44</v>
      </c>
      <c r="K24" s="61">
        <v>4</v>
      </c>
      <c r="L24" s="133"/>
      <c r="M24" s="60" t="s">
        <v>44</v>
      </c>
      <c r="N24" s="61">
        <v>4</v>
      </c>
      <c r="O24" s="62" t="s">
        <v>44</v>
      </c>
      <c r="P24" s="61">
        <v>4</v>
      </c>
    </row>
    <row r="25" spans="1:16" ht="18.75" customHeight="1" thickBot="1" x14ac:dyDescent="0.3">
      <c r="A25" s="73"/>
      <c r="B25" s="23"/>
      <c r="C25" s="63"/>
      <c r="D25" s="64"/>
      <c r="E25" s="65"/>
      <c r="F25" s="66"/>
      <c r="G25" s="23"/>
      <c r="H25" s="63"/>
      <c r="I25" s="64"/>
      <c r="J25" s="65"/>
      <c r="K25" s="66"/>
      <c r="L25" s="133"/>
      <c r="M25" s="63"/>
      <c r="N25" s="64"/>
      <c r="O25" s="65"/>
      <c r="P25" s="66"/>
    </row>
    <row r="26" spans="1:16" ht="18.75" customHeight="1" x14ac:dyDescent="0.25">
      <c r="A26" s="73"/>
      <c r="B26" s="23"/>
      <c r="C26" s="124" t="s">
        <v>40</v>
      </c>
      <c r="D26" s="125"/>
      <c r="E26" s="125"/>
      <c r="F26" s="126"/>
      <c r="G26" s="23"/>
      <c r="H26" s="124" t="s">
        <v>40</v>
      </c>
      <c r="I26" s="125"/>
      <c r="J26" s="125"/>
      <c r="K26" s="126"/>
      <c r="L26" s="133"/>
      <c r="M26" s="124" t="s">
        <v>40</v>
      </c>
      <c r="N26" s="125"/>
      <c r="O26" s="125"/>
      <c r="P26" s="126"/>
    </row>
    <row r="27" spans="1:16" ht="18.75" customHeight="1" x14ac:dyDescent="0.25">
      <c r="A27" s="73"/>
      <c r="B27" s="23"/>
      <c r="C27" s="57" t="s">
        <v>4</v>
      </c>
      <c r="D27" s="58" t="s">
        <v>37</v>
      </c>
      <c r="E27" s="59" t="s">
        <v>6</v>
      </c>
      <c r="F27" s="58" t="s">
        <v>37</v>
      </c>
      <c r="G27" s="23"/>
      <c r="H27" s="57" t="s">
        <v>4</v>
      </c>
      <c r="I27" s="58" t="s">
        <v>37</v>
      </c>
      <c r="J27" s="59" t="s">
        <v>6</v>
      </c>
      <c r="K27" s="58" t="s">
        <v>37</v>
      </c>
      <c r="L27" s="133"/>
      <c r="M27" s="83" t="s">
        <v>4</v>
      </c>
      <c r="N27" s="58" t="s">
        <v>37</v>
      </c>
      <c r="O27" s="69" t="s">
        <v>6</v>
      </c>
      <c r="P27" s="58" t="s">
        <v>37</v>
      </c>
    </row>
    <row r="28" spans="1:16" ht="18.75" customHeight="1" x14ac:dyDescent="0.25">
      <c r="A28" s="73"/>
      <c r="B28" s="23"/>
      <c r="C28" s="60"/>
      <c r="D28" s="61"/>
      <c r="E28" s="62"/>
      <c r="F28" s="61"/>
      <c r="G28" s="23"/>
      <c r="H28" s="60" t="s">
        <v>103</v>
      </c>
      <c r="I28" s="61">
        <v>4</v>
      </c>
      <c r="J28" s="62" t="s">
        <v>103</v>
      </c>
      <c r="K28" s="61">
        <v>4</v>
      </c>
      <c r="L28" s="133"/>
      <c r="M28" s="60" t="s">
        <v>103</v>
      </c>
      <c r="N28" s="61">
        <v>4</v>
      </c>
      <c r="O28" s="62" t="s">
        <v>103</v>
      </c>
      <c r="P28" s="61">
        <v>4</v>
      </c>
    </row>
    <row r="29" spans="1:16" ht="18.75" customHeight="1" x14ac:dyDescent="0.25">
      <c r="A29" s="73"/>
      <c r="B29" s="23"/>
      <c r="C29" s="60"/>
      <c r="D29" s="61"/>
      <c r="E29" s="62"/>
      <c r="F29" s="61"/>
      <c r="G29" s="23"/>
      <c r="H29" s="60" t="s">
        <v>133</v>
      </c>
      <c r="I29" s="61">
        <v>4</v>
      </c>
      <c r="J29" s="62" t="s">
        <v>137</v>
      </c>
      <c r="K29" s="61">
        <v>4</v>
      </c>
      <c r="L29" s="133"/>
      <c r="M29" s="60" t="s">
        <v>104</v>
      </c>
      <c r="N29" s="61">
        <v>4</v>
      </c>
      <c r="O29" s="62" t="s">
        <v>105</v>
      </c>
      <c r="P29" s="61">
        <v>4</v>
      </c>
    </row>
    <row r="30" spans="1:16" ht="18.75" customHeight="1" x14ac:dyDescent="0.25">
      <c r="A30" s="73"/>
      <c r="B30" s="23"/>
      <c r="C30" s="60"/>
      <c r="D30" s="61"/>
      <c r="E30" s="62"/>
      <c r="F30" s="61"/>
      <c r="G30" s="23"/>
      <c r="H30" s="60" t="s">
        <v>44</v>
      </c>
      <c r="I30" s="61">
        <v>4</v>
      </c>
      <c r="J30" s="62" t="s">
        <v>105</v>
      </c>
      <c r="K30" s="61">
        <v>4</v>
      </c>
      <c r="L30" s="133"/>
      <c r="M30" s="60" t="s">
        <v>44</v>
      </c>
      <c r="N30" s="61">
        <v>4</v>
      </c>
      <c r="O30" s="62" t="s">
        <v>44</v>
      </c>
      <c r="P30" s="61">
        <v>4</v>
      </c>
    </row>
    <row r="31" spans="1:16" ht="18.75" customHeight="1" thickBot="1" x14ac:dyDescent="0.3">
      <c r="A31" s="73"/>
      <c r="B31" s="23"/>
      <c r="C31" s="60"/>
      <c r="D31" s="61"/>
      <c r="E31" s="62"/>
      <c r="F31" s="61"/>
      <c r="G31" s="23"/>
      <c r="H31" s="67" t="s">
        <v>44</v>
      </c>
      <c r="I31" s="64">
        <v>4</v>
      </c>
      <c r="J31" s="68" t="s">
        <v>44</v>
      </c>
      <c r="K31" s="64">
        <v>4</v>
      </c>
      <c r="L31" s="134"/>
      <c r="M31" s="67" t="s">
        <v>44</v>
      </c>
      <c r="N31" s="64">
        <v>4</v>
      </c>
      <c r="O31" s="68" t="s">
        <v>44</v>
      </c>
      <c r="P31" s="64">
        <v>4</v>
      </c>
    </row>
    <row r="32" spans="1:16" ht="18.75" customHeight="1" thickBot="1" x14ac:dyDescent="0.3">
      <c r="A32" s="73"/>
      <c r="B32" s="23"/>
      <c r="C32" s="63"/>
      <c r="D32" s="64"/>
      <c r="E32" s="65"/>
      <c r="F32" s="66"/>
      <c r="G32" s="23"/>
      <c r="H32" s="70"/>
      <c r="I32" s="71"/>
      <c r="J32" s="70"/>
      <c r="K32" s="71"/>
      <c r="L32" s="70"/>
      <c r="M32" s="70"/>
      <c r="N32" s="71"/>
      <c r="O32" s="70"/>
      <c r="P32" s="71"/>
    </row>
    <row r="33" spans="1:19" ht="18.75" customHeight="1" x14ac:dyDescent="0.25">
      <c r="A33" s="73"/>
      <c r="B33" s="23"/>
      <c r="C33" s="124" t="s">
        <v>41</v>
      </c>
      <c r="D33" s="125"/>
      <c r="E33" s="125"/>
      <c r="F33" s="126"/>
      <c r="G33" s="23"/>
      <c r="H33" s="123" t="s">
        <v>144</v>
      </c>
      <c r="I33" s="123"/>
      <c r="J33" s="123"/>
      <c r="K33" s="123"/>
      <c r="L33" s="123"/>
      <c r="M33" s="123"/>
      <c r="N33" s="123"/>
      <c r="O33" s="123"/>
      <c r="P33" s="123"/>
    </row>
    <row r="34" spans="1:19" ht="18.75" customHeight="1" x14ac:dyDescent="0.25">
      <c r="A34" s="73"/>
      <c r="B34" s="23"/>
      <c r="C34" s="57" t="s">
        <v>4</v>
      </c>
      <c r="D34" s="58" t="s">
        <v>37</v>
      </c>
      <c r="E34" s="59" t="s">
        <v>6</v>
      </c>
      <c r="F34" s="58" t="s">
        <v>37</v>
      </c>
      <c r="G34" s="23"/>
      <c r="H34" s="123"/>
      <c r="I34" s="123"/>
      <c r="J34" s="123"/>
      <c r="K34" s="123"/>
      <c r="L34" s="123"/>
      <c r="M34" s="123"/>
      <c r="N34" s="123"/>
      <c r="O34" s="123"/>
      <c r="P34" s="123"/>
    </row>
    <row r="35" spans="1:19" ht="15.75" x14ac:dyDescent="0.25">
      <c r="A35" s="73"/>
      <c r="B35" s="23"/>
      <c r="C35" s="60"/>
      <c r="D35" s="61"/>
      <c r="E35" s="62"/>
      <c r="F35" s="61"/>
      <c r="G35" s="23"/>
      <c r="H35" s="123"/>
      <c r="I35" s="123"/>
      <c r="J35" s="123"/>
      <c r="K35" s="123"/>
      <c r="L35" s="123"/>
      <c r="M35" s="123"/>
      <c r="N35" s="123"/>
      <c r="O35" s="123"/>
      <c r="P35" s="123"/>
    </row>
    <row r="36" spans="1:19" ht="18.75" customHeight="1" x14ac:dyDescent="0.25">
      <c r="A36" s="73"/>
      <c r="B36" s="23"/>
      <c r="C36" s="60"/>
      <c r="D36" s="61"/>
      <c r="E36" s="62"/>
      <c r="F36" s="61"/>
      <c r="G36" s="23"/>
      <c r="H36" s="123"/>
      <c r="I36" s="123"/>
      <c r="J36" s="123"/>
      <c r="K36" s="123"/>
      <c r="L36" s="123"/>
      <c r="M36" s="123"/>
      <c r="N36" s="123"/>
      <c r="O36" s="123"/>
      <c r="P36" s="123"/>
    </row>
    <row r="37" spans="1:19" ht="18.75" customHeight="1" x14ac:dyDescent="0.25">
      <c r="A37" s="73"/>
      <c r="B37" s="23"/>
      <c r="C37" s="60"/>
      <c r="D37" s="61"/>
      <c r="E37" s="62"/>
      <c r="F37" s="61"/>
      <c r="G37" s="23"/>
      <c r="H37" s="123"/>
      <c r="I37" s="123"/>
      <c r="J37" s="123"/>
      <c r="K37" s="123"/>
      <c r="L37" s="123"/>
      <c r="M37" s="123"/>
      <c r="N37" s="123"/>
      <c r="O37" s="123"/>
      <c r="P37" s="123"/>
    </row>
    <row r="38" spans="1:19" ht="18.75" customHeight="1" x14ac:dyDescent="0.25">
      <c r="A38" s="73"/>
      <c r="B38" s="23"/>
      <c r="C38" s="60"/>
      <c r="D38" s="61"/>
      <c r="E38" s="62"/>
      <c r="F38" s="61"/>
      <c r="G38" s="23"/>
      <c r="H38" s="123"/>
      <c r="I38" s="123"/>
      <c r="J38" s="123"/>
      <c r="K38" s="123"/>
      <c r="L38" s="123"/>
      <c r="M38" s="123"/>
      <c r="N38" s="123"/>
      <c r="O38" s="123"/>
      <c r="P38" s="123"/>
    </row>
    <row r="39" spans="1:19" ht="18.75" customHeight="1" thickBot="1" x14ac:dyDescent="0.3">
      <c r="A39" s="73"/>
      <c r="B39" s="23"/>
      <c r="C39" s="67"/>
      <c r="D39" s="64"/>
      <c r="E39" s="68"/>
      <c r="F39" s="64"/>
      <c r="G39" s="23"/>
      <c r="H39" s="123"/>
      <c r="I39" s="123"/>
      <c r="J39" s="123"/>
      <c r="K39" s="123"/>
      <c r="L39" s="123"/>
      <c r="M39" s="123"/>
      <c r="N39" s="123"/>
      <c r="O39" s="123"/>
      <c r="P39" s="123"/>
    </row>
    <row r="40" spans="1:19" ht="18.75" customHeight="1" x14ac:dyDescent="0.25">
      <c r="A40" s="73"/>
      <c r="B40" s="23"/>
      <c r="C40" s="127" t="s">
        <v>42</v>
      </c>
      <c r="D40" s="128"/>
      <c r="E40" s="128"/>
      <c r="F40" s="129"/>
      <c r="G40" s="23"/>
      <c r="H40" s="123"/>
      <c r="I40" s="123"/>
      <c r="J40" s="123"/>
      <c r="K40" s="123"/>
      <c r="L40" s="123"/>
      <c r="M40" s="123"/>
      <c r="N40" s="123"/>
      <c r="O40" s="123"/>
      <c r="P40" s="123"/>
      <c r="S40" s="2"/>
    </row>
    <row r="41" spans="1:19" ht="18.75" customHeight="1" x14ac:dyDescent="0.25">
      <c r="A41" s="73"/>
      <c r="B41" s="23"/>
      <c r="C41" s="57" t="s">
        <v>43</v>
      </c>
      <c r="D41" s="72" t="s">
        <v>37</v>
      </c>
      <c r="E41" s="57" t="s">
        <v>43</v>
      </c>
      <c r="F41" s="58" t="s">
        <v>37</v>
      </c>
      <c r="G41" s="23"/>
      <c r="H41" s="123"/>
      <c r="I41" s="123"/>
      <c r="J41" s="123"/>
      <c r="K41" s="123"/>
      <c r="L41" s="123"/>
      <c r="M41" s="123"/>
      <c r="N41" s="123"/>
      <c r="O41" s="123"/>
      <c r="P41" s="123"/>
    </row>
    <row r="42" spans="1:19" ht="18.75" customHeight="1" x14ac:dyDescent="0.25">
      <c r="A42" s="73"/>
      <c r="B42" s="23"/>
      <c r="C42" s="60"/>
      <c r="D42" s="61"/>
      <c r="E42" s="62"/>
      <c r="F42" s="61"/>
      <c r="G42" s="23"/>
      <c r="H42" s="123"/>
      <c r="I42" s="123"/>
      <c r="J42" s="123"/>
      <c r="K42" s="123"/>
      <c r="L42" s="123"/>
      <c r="M42" s="123"/>
      <c r="N42" s="123"/>
      <c r="O42" s="123"/>
      <c r="P42" s="123"/>
    </row>
    <row r="43" spans="1:19" ht="18.75" customHeight="1" x14ac:dyDescent="0.25">
      <c r="A43" s="73"/>
      <c r="B43" s="23"/>
      <c r="C43" s="60"/>
      <c r="D43" s="61"/>
      <c r="E43" s="62"/>
      <c r="F43" s="61"/>
      <c r="G43" s="23"/>
      <c r="H43" s="123"/>
      <c r="I43" s="123"/>
      <c r="J43" s="123"/>
      <c r="K43" s="123"/>
      <c r="L43" s="123"/>
      <c r="M43" s="123"/>
      <c r="N43" s="123"/>
      <c r="O43" s="123"/>
      <c r="P43" s="123"/>
    </row>
    <row r="44" spans="1:19" ht="18.75" customHeight="1" x14ac:dyDescent="0.25">
      <c r="A44" s="73"/>
      <c r="B44" s="23"/>
      <c r="C44" s="60"/>
      <c r="D44" s="61"/>
      <c r="E44" s="62"/>
      <c r="F44" s="61"/>
      <c r="G44" s="23"/>
      <c r="H44" s="123"/>
      <c r="I44" s="123"/>
      <c r="J44" s="123"/>
      <c r="K44" s="123"/>
      <c r="L44" s="123"/>
      <c r="M44" s="123"/>
      <c r="N44" s="123"/>
      <c r="O44" s="123"/>
      <c r="P44" s="123"/>
    </row>
    <row r="45" spans="1:19" ht="18.75" customHeight="1" x14ac:dyDescent="0.25">
      <c r="A45" s="73"/>
      <c r="B45" s="23"/>
      <c r="C45" s="60"/>
      <c r="D45" s="61"/>
      <c r="E45" s="62"/>
      <c r="F45" s="61"/>
      <c r="G45" s="23"/>
      <c r="H45" s="123"/>
      <c r="I45" s="123"/>
      <c r="J45" s="123"/>
      <c r="K45" s="123"/>
      <c r="L45" s="123"/>
      <c r="M45" s="123"/>
      <c r="N45" s="123"/>
      <c r="O45" s="123"/>
      <c r="P45" s="123"/>
    </row>
    <row r="46" spans="1:19" ht="18.75" customHeight="1" thickBot="1" x14ac:dyDescent="0.3">
      <c r="A46" s="73"/>
      <c r="B46" s="23"/>
      <c r="C46" s="67"/>
      <c r="D46" s="64"/>
      <c r="E46" s="68"/>
      <c r="F46" s="64"/>
      <c r="G46" s="23"/>
      <c r="H46" s="123"/>
      <c r="I46" s="123"/>
      <c r="J46" s="123"/>
      <c r="K46" s="123"/>
      <c r="L46" s="123"/>
      <c r="M46" s="123"/>
      <c r="N46" s="123"/>
      <c r="O46" s="123"/>
      <c r="P46" s="123"/>
    </row>
    <row r="47" spans="1:19" x14ac:dyDescent="0.25">
      <c r="A47" s="23"/>
      <c r="B47" s="23"/>
      <c r="C47" s="23"/>
      <c r="D47" s="19"/>
      <c r="E47" s="23"/>
      <c r="F47" s="19"/>
      <c r="G47" s="23"/>
      <c r="H47" s="23"/>
      <c r="I47" s="19"/>
      <c r="J47" s="23"/>
      <c r="K47" s="19"/>
      <c r="L47" s="23"/>
      <c r="M47" s="23"/>
      <c r="N47" s="19"/>
      <c r="O47" s="23"/>
      <c r="P47" s="19"/>
    </row>
  </sheetData>
  <mergeCells count="22">
    <mergeCell ref="C2:P2"/>
    <mergeCell ref="C1:P1"/>
    <mergeCell ref="M19:P19"/>
    <mergeCell ref="M26:P26"/>
    <mergeCell ref="L5:L31"/>
    <mergeCell ref="H3:P3"/>
    <mergeCell ref="H5:K5"/>
    <mergeCell ref="H12:K12"/>
    <mergeCell ref="H19:K19"/>
    <mergeCell ref="H26:K26"/>
    <mergeCell ref="M5:P5"/>
    <mergeCell ref="C3:F4"/>
    <mergeCell ref="H4:K4"/>
    <mergeCell ref="M4:P4"/>
    <mergeCell ref="M12:P12"/>
    <mergeCell ref="C5:F5"/>
    <mergeCell ref="H33:P46"/>
    <mergeCell ref="C12:F12"/>
    <mergeCell ref="C19:F19"/>
    <mergeCell ref="C26:F26"/>
    <mergeCell ref="C33:F33"/>
    <mergeCell ref="C40:F40"/>
  </mergeCells>
  <pageMargins left="0.5" right="0" top="0.25" bottom="0.25" header="0.05" footer="0.05"/>
  <pageSetup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2025-08-20T18:12:30Z</cp:lastPrinted>
  <dcterms:created xsi:type="dcterms:W3CDTF">2024-02-22T17:04:10Z</dcterms:created>
  <dcterms:modified xsi:type="dcterms:W3CDTF">2025-08-20T18:12:45Z</dcterms:modified>
</cp:coreProperties>
</file>